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/>
  <mc:AlternateContent xmlns:mc="http://schemas.openxmlformats.org/markup-compatibility/2006">
    <mc:Choice Requires="x15">
      <x15ac:absPath xmlns:x15ac="http://schemas.microsoft.com/office/spreadsheetml/2010/11/ac" url="C:\Users\rsterry\Desktop\"/>
    </mc:Choice>
  </mc:AlternateContent>
  <xr:revisionPtr revIDLastSave="0" documentId="13_ncr:1_{7694E39C-336C-4353-B821-D87A868631A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reeding and Calving Date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0" l="1"/>
  <c r="C61" i="10"/>
  <c r="A75" i="10" s="1"/>
  <c r="A48" i="10"/>
  <c r="A45" i="10"/>
  <c r="C33" i="10"/>
  <c r="D85" i="10"/>
  <c r="F85" i="10" s="1"/>
  <c r="F75" i="10"/>
  <c r="F77" i="10" s="1"/>
  <c r="F79" i="10" s="1"/>
  <c r="F81" i="10" s="1"/>
  <c r="F83" i="10" s="1"/>
  <c r="A42" i="10"/>
  <c r="D61" i="10" l="1"/>
  <c r="B75" i="10" s="1"/>
  <c r="A77" i="10" s="1"/>
  <c r="B77" i="10" s="1"/>
  <c r="A79" i="10" s="1"/>
  <c r="B79" i="10" s="1"/>
  <c r="A81" i="10" s="1"/>
  <c r="B81" i="10" s="1"/>
  <c r="A83" i="10" s="1"/>
  <c r="B83" i="10" s="1"/>
  <c r="C63" i="10" l="1"/>
  <c r="D63" i="10" s="1"/>
  <c r="C65" i="10" s="1"/>
  <c r="D65" i="10" s="1"/>
  <c r="C67" i="10" s="1"/>
  <c r="D67" i="10" s="1"/>
  <c r="C69" i="10" s="1"/>
  <c r="D69" i="10" s="1"/>
</calcChain>
</file>

<file path=xl/sharedStrings.xml><?xml version="1.0" encoding="utf-8"?>
<sst xmlns="http://schemas.openxmlformats.org/spreadsheetml/2006/main" count="35" uniqueCount="34">
  <si>
    <t>Beef &amp; Dairy Cattle Gestation and Calving Date Calculator</t>
  </si>
  <si>
    <t>User Inputs Values</t>
  </si>
  <si>
    <t>Calculated Output</t>
  </si>
  <si>
    <t>You can only edit values in blue</t>
  </si>
  <si>
    <t>Assumes an average gestation length of 283 days. A normal range of gestation lengths is from 279-287 days.</t>
  </si>
  <si>
    <t>Breeding Date Calculator</t>
  </si>
  <si>
    <t>Date of Service</t>
  </si>
  <si>
    <t>Expected Calving Date</t>
  </si>
  <si>
    <t>Target Date to Breed for a Desired Calving Date</t>
  </si>
  <si>
    <t>Desired Calving Date</t>
  </si>
  <si>
    <t>Date of AI Service</t>
  </si>
  <si>
    <t>Breeding Dates Based on Beginning of Calving Season and Calving Season Length</t>
  </si>
  <si>
    <t>Desired Calving Season Length</t>
  </si>
  <si>
    <t>Desired Beginning to Calving Season</t>
  </si>
  <si>
    <t>days</t>
  </si>
  <si>
    <t>Ending Calving Date</t>
  </si>
  <si>
    <t>First AI Date / Exposed to Bull(s)</t>
  </si>
  <si>
    <t>Last AI Date / Remove Bull(s)</t>
  </si>
  <si>
    <t xml:space="preserve">Calving Date and Breeding Cycle </t>
  </si>
  <si>
    <t>Date breeding season began</t>
  </si>
  <si>
    <t>Calving Date Range</t>
  </si>
  <si>
    <t>Conceived 1st Cycle</t>
  </si>
  <si>
    <t>Conceived 2nd Cycle</t>
  </si>
  <si>
    <t>Conceived 3rd Cycle</t>
  </si>
  <si>
    <t>Conceived 4th Cycle</t>
  </si>
  <si>
    <t>Conceived 5th Cycle</t>
  </si>
  <si>
    <t>Number of Cows Calving</t>
  </si>
  <si>
    <t xml:space="preserve"># Calving this Date Range </t>
  </si>
  <si>
    <t>Percent Conceived 1st Cycle</t>
  </si>
  <si>
    <t>Percent Conceived 2nd Cycle</t>
  </si>
  <si>
    <t>Percent Conceived 3rd Cycle</t>
  </si>
  <si>
    <t>Percent Conceived 4th Cycle</t>
  </si>
  <si>
    <t>Percent Conceived 5th Cycle</t>
  </si>
  <si>
    <t>Total (should equal 100% and number of cows exposed, if not check for errors)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</si>
</sst>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ECFF"/>
        <bgColor rgb="FF99CC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99CCFF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C0C0C0"/>
      </patternFill>
    </fill>
    <fill>
      <patternFill patternType="solid">
        <fgColor theme="1"/>
        <bgColor rgb="FFC0C0C0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4" borderId="0" xfId="0" applyFill="1"/>
    <xf numFmtId="0" fontId="1" fillId="5" borderId="1" xfId="0" applyFont="1" applyFill="1" applyBorder="1"/>
    <xf numFmtId="0" fontId="1" fillId="2" borderId="2" xfId="0" applyFont="1" applyFill="1" applyBorder="1"/>
    <xf numFmtId="0" fontId="5" fillId="4" borderId="0" xfId="0" applyFont="1" applyFill="1"/>
    <xf numFmtId="0" fontId="4" fillId="4" borderId="0" xfId="0" applyFont="1" applyFill="1"/>
    <xf numFmtId="0" fontId="1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0" fillId="3" borderId="0" xfId="0" applyFill="1"/>
    <xf numFmtId="0" fontId="5" fillId="3" borderId="0" xfId="0" applyFont="1" applyFill="1"/>
    <xf numFmtId="0" fontId="5" fillId="4" borderId="0" xfId="0" applyFont="1" applyFill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7" fillId="3" borderId="0" xfId="0" applyFont="1" applyFill="1"/>
    <xf numFmtId="0" fontId="1" fillId="6" borderId="0" xfId="0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164" fontId="5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4" fillId="0" borderId="0" xfId="0" applyFont="1"/>
    <xf numFmtId="14" fontId="1" fillId="3" borderId="0" xfId="0" applyNumberFormat="1" applyFont="1" applyFill="1"/>
    <xf numFmtId="1" fontId="1" fillId="7" borderId="0" xfId="0" applyNumberFormat="1" applyFont="1" applyFill="1"/>
    <xf numFmtId="14" fontId="1" fillId="7" borderId="0" xfId="0" applyNumberFormat="1" applyFont="1" applyFill="1"/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0" fontId="0" fillId="8" borderId="0" xfId="0" applyFill="1"/>
    <xf numFmtId="0" fontId="8" fillId="8" borderId="0" xfId="0" applyFont="1" applyFill="1"/>
    <xf numFmtId="0" fontId="9" fillId="8" borderId="0" xfId="0" applyFont="1" applyFill="1"/>
    <xf numFmtId="0" fontId="10" fillId="8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10" fillId="9" borderId="0" xfId="0" applyFont="1" applyFill="1" applyAlignment="1">
      <alignment horizontal="center"/>
    </xf>
    <xf numFmtId="0" fontId="11" fillId="8" borderId="0" xfId="0" applyFont="1" applyFill="1"/>
    <xf numFmtId="0" fontId="1" fillId="8" borderId="0" xfId="0" applyFont="1" applyFill="1"/>
    <xf numFmtId="0" fontId="2" fillId="4" borderId="0" xfId="0" applyFont="1" applyFill="1"/>
    <xf numFmtId="0" fontId="3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10" borderId="0" xfId="0" applyFont="1" applyFill="1" applyAlignment="1">
      <alignment horizontal="center"/>
    </xf>
    <xf numFmtId="0" fontId="1" fillId="4" borderId="0" xfId="0" applyFont="1" applyFill="1"/>
    <xf numFmtId="14" fontId="1" fillId="4" borderId="0" xfId="0" applyNumberFormat="1" applyFont="1" applyFill="1"/>
    <xf numFmtId="0" fontId="1" fillId="7" borderId="0" xfId="0" applyFont="1" applyFill="1"/>
    <xf numFmtId="14" fontId="2" fillId="3" borderId="0" xfId="0" applyNumberFormat="1" applyFont="1" applyFill="1" applyAlignment="1">
      <alignment horizontal="center"/>
    </xf>
    <xf numFmtId="9" fontId="0" fillId="3" borderId="0" xfId="0" applyNumberFormat="1" applyFill="1"/>
    <xf numFmtId="1" fontId="1" fillId="3" borderId="0" xfId="0" applyNumberFormat="1" applyFont="1" applyFill="1"/>
    <xf numFmtId="9" fontId="1" fillId="3" borderId="0" xfId="0" applyNumberFormat="1" applyFont="1" applyFill="1"/>
    <xf numFmtId="0" fontId="12" fillId="3" borderId="0" xfId="0" applyFont="1" applyFill="1"/>
    <xf numFmtId="0" fontId="4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4" fillId="6" borderId="0" xfId="0" applyFont="1" applyFill="1" applyAlignment="1">
      <alignment horizontal="center"/>
    </xf>
    <xf numFmtId="0" fontId="15" fillId="3" borderId="0" xfId="0" applyFont="1" applyFill="1"/>
    <xf numFmtId="0" fontId="14" fillId="3" borderId="0" xfId="0" applyFont="1" applyFill="1"/>
    <xf numFmtId="14" fontId="1" fillId="5" borderId="1" xfId="0" applyNumberFormat="1" applyFont="1" applyFill="1" applyBorder="1" applyProtection="1">
      <protection locked="0"/>
    </xf>
    <xf numFmtId="1" fontId="1" fillId="5" borderId="1" xfId="0" applyNumberFormat="1" applyFont="1" applyFill="1" applyBorder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14" fontId="1" fillId="2" borderId="2" xfId="0" applyNumberFormat="1" applyFont="1" applyFill="1" applyBorder="1"/>
    <xf numFmtId="9" fontId="1" fillId="2" borderId="2" xfId="0" applyNumberFormat="1" applyFont="1" applyFill="1" applyBorder="1"/>
    <xf numFmtId="9" fontId="1" fillId="11" borderId="2" xfId="0" applyNumberFormat="1" applyFont="1" applyFill="1" applyBorder="1"/>
    <xf numFmtId="1" fontId="1" fillId="11" borderId="2" xfId="0" applyNumberFormat="1" applyFont="1" applyFill="1" applyBorder="1"/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FF99"/>
      <color rgb="FFCCECFF"/>
      <color rgb="FFFF6600"/>
      <color rgb="FFFF99FF"/>
      <color rgb="FFFFCC00"/>
      <color rgb="FFFF6699"/>
      <color rgb="FF00D2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303645</xdr:colOff>
      <xdr:row>0</xdr:row>
      <xdr:rowOff>47337</xdr:rowOff>
    </xdr:from>
    <xdr:to>
      <xdr:col>9</xdr:col>
      <xdr:colOff>710762</xdr:colOff>
      <xdr:row>1</xdr:row>
      <xdr:rowOff>75622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DF552A-2E89-4AE4-AE5A-C3614ED85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4395" y="47337"/>
          <a:ext cx="2397842" cy="637885"/>
        </a:xfrm>
        <a:prstGeom prst="rect">
          <a:avLst/>
        </a:prstGeom>
      </xdr:spPr>
    </xdr:pic>
    <xdr:clientData/>
  </xdr:twoCellAnchor>
  <xdr:twoCellAnchor>
    <xdr:from>
      <xdr:col>0</xdr:col>
      <xdr:colOff>4762</xdr:colOff>
      <xdr:row>3</xdr:row>
      <xdr:rowOff>1589</xdr:rowOff>
    </xdr:from>
    <xdr:to>
      <xdr:col>7</xdr:col>
      <xdr:colOff>926523</xdr:colOff>
      <xdr:row>14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77697C-9A26-4011-A887-1F6986C2D372}"/>
            </a:ext>
          </a:extLst>
        </xdr:cNvPr>
        <xdr:cNvSpPr txBox="1"/>
      </xdr:nvSpPr>
      <xdr:spPr>
        <a:xfrm>
          <a:off x="4762" y="945430"/>
          <a:ext cx="6913852" cy="209391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200">
              <a:effectLst/>
              <a:latin typeface="Red Hat Display" panose="02010303040201060303" pitchFamily="2" charset="0"/>
              <a:ea typeface="Red Hat Display" panose="02010303040201060303" pitchFamily="2" charset="0"/>
              <a:cs typeface="Red Hat Display" panose="02010303040201060303" pitchFamily="2" charset="0"/>
            </a:rPr>
            <a:t>This Beef &amp; Dairy Cattle Gestation and Calving Date Calculator is intended to help producers quickly determine gestation length and expected calving dates for Artificial Insemination (AI) and natural service breeding.</a:t>
          </a:r>
          <a:r>
            <a:rPr lang="en-US" sz="1200" baseline="0">
              <a:effectLst/>
              <a:latin typeface="Red Hat Display" panose="02010303040201060303" pitchFamily="2" charset="0"/>
              <a:ea typeface="Red Hat Display" panose="02010303040201060303" pitchFamily="2" charset="0"/>
              <a:cs typeface="Red Hat Display" panose="02010303040201060303" pitchFamily="2" charset="0"/>
            </a:rPr>
            <a:t> </a:t>
          </a:r>
          <a:r>
            <a:rPr lang="en-US" sz="1200">
              <a:effectLst/>
              <a:latin typeface="Red Hat Display" panose="02010303040201060303" pitchFamily="2" charset="0"/>
              <a:ea typeface="Red Hat Display" panose="02010303040201060303" pitchFamily="2" charset="0"/>
              <a:cs typeface="Red Hat Display" panose="02010303040201060303" pitchFamily="2" charset="0"/>
            </a:rPr>
            <a:t>The spreadsheet contains four sections:</a:t>
          </a:r>
        </a:p>
        <a:p>
          <a:pPr rtl="0"/>
          <a:r>
            <a:rPr lang="en-US" sz="1200">
              <a:latin typeface="Red Hat Display" panose="02010303040201060303" pitchFamily="2" charset="0"/>
              <a:ea typeface="Red Hat Display" panose="02010303040201060303" pitchFamily="2" charset="0"/>
              <a:cs typeface="Red Hat Display" panose="02010303040201060303" pitchFamily="2" charset="0"/>
            </a:rPr>
            <a:t>1. Breeding Date Calculator</a:t>
          </a:r>
        </a:p>
        <a:p>
          <a:pPr rtl="0"/>
          <a:r>
            <a:rPr lang="en-US" sz="1200">
              <a:latin typeface="Red Hat Display" panose="02010303040201060303" pitchFamily="2" charset="0"/>
              <a:ea typeface="Red Hat Display" panose="02010303040201060303" pitchFamily="2" charset="0"/>
              <a:cs typeface="Red Hat Display" panose="02010303040201060303" pitchFamily="2" charset="0"/>
            </a:rPr>
            <a:t>2. Date to Breed for Desired Calving Date</a:t>
          </a:r>
        </a:p>
        <a:p>
          <a:pPr rtl="0"/>
          <a:r>
            <a:rPr lang="en-US" sz="1200">
              <a:latin typeface="Red Hat Display" panose="02010303040201060303" pitchFamily="2" charset="0"/>
              <a:ea typeface="Red Hat Display" panose="02010303040201060303" pitchFamily="2" charset="0"/>
              <a:cs typeface="Red Hat Display" panose="02010303040201060303" pitchFamily="2" charset="0"/>
            </a:rPr>
            <a:t>3. Breeding Dates Based on Beginning Calving Season and Length</a:t>
          </a:r>
        </a:p>
        <a:p>
          <a:pPr rtl="0"/>
          <a:r>
            <a:rPr lang="en-US" sz="1200">
              <a:latin typeface="Red Hat Display" panose="02010303040201060303" pitchFamily="2" charset="0"/>
              <a:ea typeface="Red Hat Display" panose="02010303040201060303" pitchFamily="2" charset="0"/>
              <a:cs typeface="Red Hat Display" panose="02010303040201060303" pitchFamily="2" charset="0"/>
            </a:rPr>
            <a:t>4. Calving Date and Breeding Cycle</a:t>
          </a:r>
        </a:p>
        <a:p>
          <a:endParaRPr lang="en-US" sz="600">
            <a:latin typeface="Red Hat Display" panose="02010303040201060303" pitchFamily="2" charset="0"/>
            <a:ea typeface="Red Hat Display" panose="02010303040201060303" pitchFamily="2" charset="0"/>
            <a:cs typeface="Red Hat Display" panose="02010303040201060303" pitchFamily="2" charset="0"/>
          </a:endParaRPr>
        </a:p>
        <a:p>
          <a:r>
            <a:rPr lang="en-US" sz="1200" b="0" u="sng">
              <a:latin typeface="Red Hat Display" panose="02010303040201060303" pitchFamily="2" charset="0"/>
              <a:ea typeface="Red Hat Display" panose="02010303040201060303" pitchFamily="2" charset="0"/>
              <a:cs typeface="Red Hat Display" panose="02010303040201060303" pitchFamily="2" charset="0"/>
            </a:rPr>
            <a:t>Results generated by this spreadsheet are only as good as the accuracy of the information entered by the user.</a:t>
          </a:r>
        </a:p>
      </xdr:txBody>
    </xdr:sp>
    <xdr:clientData/>
  </xdr:twoCellAnchor>
  <xdr:twoCellAnchor>
    <xdr:from>
      <xdr:col>0</xdr:col>
      <xdr:colOff>1</xdr:colOff>
      <xdr:row>87</xdr:row>
      <xdr:rowOff>1</xdr:rowOff>
    </xdr:from>
    <xdr:to>
      <xdr:col>8</xdr:col>
      <xdr:colOff>60614</xdr:colOff>
      <xdr:row>95</xdr:row>
      <xdr:rowOff>43296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25AB76-7D36-479A-B60B-4B67483D2C82}"/>
            </a:ext>
          </a:extLst>
        </xdr:cNvPr>
        <xdr:cNvSpPr txBox="1"/>
      </xdr:nvSpPr>
      <xdr:spPr>
        <a:xfrm>
          <a:off x="1" y="13880524"/>
          <a:ext cx="6987886" cy="163656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This spreadsheet prepared by </a:t>
          </a: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Ryan Sterry, </a:t>
          </a:r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UW Madison Division of Extension Agriculture Agent,</a:t>
          </a: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 with guidance from </a:t>
          </a:r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Amanda Cauffman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and Bill Halfman </a:t>
          </a:r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UW- Madison Division of Extension.</a:t>
          </a:r>
        </a:p>
        <a:p>
          <a:endParaRPr lang="en-US" sz="1050">
            <a:solidFill>
              <a:schemeClr val="accent5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 EEO/AA employer, University of Wisconsin Extension provides equal opportunities in employment and programming, including Title VI, IX and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American with Disabilities (ADA) requirements.</a:t>
          </a:r>
        </a:p>
        <a:p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© 2024, Board of Regents of Wisconsin System, doing business as Division of Extension at University of Wisconsin Madison</a:t>
          </a:r>
        </a:p>
        <a:p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version 1.0  Spring 2024</a:t>
          </a:r>
        </a:p>
      </xdr:txBody>
    </xdr:sp>
    <xdr:clientData/>
  </xdr:twoCellAnchor>
  <xdr:twoCellAnchor>
    <xdr:from>
      <xdr:col>8</xdr:col>
      <xdr:colOff>242456</xdr:colOff>
      <xdr:row>74</xdr:row>
      <xdr:rowOff>8660</xdr:rowOff>
    </xdr:from>
    <xdr:to>
      <xdr:col>12</xdr:col>
      <xdr:colOff>155864</xdr:colOff>
      <xdr:row>84</xdr:row>
      <xdr:rowOff>17318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835DB7-8E86-4302-AFC9-E256BD1C861B}"/>
            </a:ext>
          </a:extLst>
        </xdr:cNvPr>
        <xdr:cNvSpPr txBox="1"/>
      </xdr:nvSpPr>
      <xdr:spPr>
        <a:xfrm>
          <a:off x="7169729" y="11152910"/>
          <a:ext cx="3359726" cy="134215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For industry benchmarks, compare your performance again the NDSU Cow Herd Appraisal Performance Software (CHAPS) databas: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https://www.ndsu.edu/chaps/benchmarks/ </a:t>
          </a:r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25977</xdr:colOff>
      <xdr:row>54</xdr:row>
      <xdr:rowOff>60614</xdr:rowOff>
    </xdr:from>
    <xdr:to>
      <xdr:col>8</xdr:col>
      <xdr:colOff>199159</xdr:colOff>
      <xdr:row>58</xdr:row>
      <xdr:rowOff>164523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12E28E-5532-4B23-B3D7-A9811C9975D7}"/>
            </a:ext>
          </a:extLst>
        </xdr:cNvPr>
        <xdr:cNvSpPr txBox="1"/>
      </xdr:nvSpPr>
      <xdr:spPr>
        <a:xfrm>
          <a:off x="25977" y="7914409"/>
          <a:ext cx="7100455" cy="90054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Standard performance analysis allows for two different ways to determine the first 21-days of the calving period. </a:t>
          </a:r>
        </a:p>
        <a:p>
          <a:endParaRPr lang="en-US" sz="3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1) 285 days following bull turn in with mature cows</a:t>
          </a:r>
        </a:p>
        <a:p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2) When the 3rd 3 years old or older cow calves</a:t>
          </a:r>
        </a:p>
        <a:p>
          <a:endParaRPr lang="en-US" sz="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spreadsheet uses 285 days following first bull turn out or AI date on mature cows.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9D37-1B38-4C69-AEAF-87AB254C7DA4}">
  <sheetPr>
    <tabColor rgb="FFFF6600"/>
  </sheetPr>
  <dimension ref="A1:Y117"/>
  <sheetViews>
    <sheetView tabSelected="1" zoomScale="110" zoomScaleNormal="110" workbookViewId="0">
      <selection activeCell="D102" sqref="D102"/>
    </sheetView>
  </sheetViews>
  <sheetFormatPr defaultColWidth="9.140625" defaultRowHeight="12.75"/>
  <cols>
    <col min="1" max="1" width="13.28515625" customWidth="1"/>
    <col min="2" max="2" width="14.42578125" customWidth="1"/>
    <col min="3" max="3" width="12.28515625" customWidth="1"/>
    <col min="4" max="4" width="11.85546875" customWidth="1"/>
    <col min="5" max="5" width="16" customWidth="1"/>
    <col min="6" max="6" width="10.140625" customWidth="1"/>
    <col min="7" max="7" width="12" customWidth="1"/>
    <col min="8" max="8" width="14" customWidth="1"/>
    <col min="9" max="9" width="15.85546875" customWidth="1"/>
    <col min="10" max="10" width="12.42578125" customWidth="1"/>
    <col min="11" max="11" width="10.85546875" customWidth="1"/>
    <col min="12" max="12" width="12.42578125" customWidth="1"/>
  </cols>
  <sheetData>
    <row r="1" spans="1:25" ht="48" customHeight="1">
      <c r="A1" s="16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1.25" customHeight="1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5" customHeight="1">
      <c r="A3" s="4"/>
      <c r="B3" s="1"/>
      <c r="C3" s="5"/>
      <c r="D3" s="11"/>
      <c r="E3" s="12"/>
      <c r="F3" s="4"/>
      <c r="G3" s="1"/>
      <c r="H3" s="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" customHeight="1">
      <c r="A4" s="10"/>
      <c r="B4" s="9"/>
      <c r="C4" s="7"/>
      <c r="D4" s="19"/>
      <c r="E4" s="21"/>
      <c r="F4" s="10"/>
      <c r="G4" s="9"/>
      <c r="H4" s="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5" customHeight="1">
      <c r="A5" s="10"/>
      <c r="B5" s="9"/>
      <c r="C5" s="7"/>
      <c r="D5" s="19"/>
      <c r="E5" s="21"/>
      <c r="F5" s="10"/>
      <c r="G5" s="9"/>
      <c r="H5" s="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" customHeight="1">
      <c r="A6" s="10"/>
      <c r="B6" s="9"/>
      <c r="C6" s="7"/>
      <c r="D6" s="19"/>
      <c r="E6" s="21"/>
      <c r="F6" s="10"/>
      <c r="G6" s="9"/>
      <c r="H6" s="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" customHeight="1">
      <c r="A7" s="10"/>
      <c r="B7" s="9"/>
      <c r="C7" s="7"/>
      <c r="D7" s="19"/>
      <c r="E7" s="21"/>
      <c r="F7" s="10"/>
      <c r="G7" s="9"/>
      <c r="H7" s="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5" customHeight="1">
      <c r="A8" s="10"/>
      <c r="B8" s="9"/>
      <c r="C8" s="7"/>
      <c r="D8" s="19"/>
      <c r="E8" s="21"/>
      <c r="F8" s="10"/>
      <c r="G8" s="9"/>
      <c r="H8" s="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5" customHeight="1">
      <c r="A9" s="10"/>
      <c r="B9" s="9"/>
      <c r="C9" s="7"/>
      <c r="D9" s="19"/>
      <c r="E9" s="21"/>
      <c r="F9" s="10"/>
      <c r="G9" s="9"/>
      <c r="H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" customHeight="1">
      <c r="A10" s="10"/>
      <c r="B10" s="9"/>
      <c r="C10" s="7"/>
      <c r="D10" s="19"/>
      <c r="E10" s="21"/>
      <c r="F10" s="10"/>
      <c r="G10" s="9"/>
      <c r="H10" s="7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 customHeight="1">
      <c r="A11" s="10"/>
      <c r="B11" s="9"/>
      <c r="C11" s="7"/>
      <c r="D11" s="19"/>
      <c r="E11" s="21"/>
      <c r="F11" s="10"/>
      <c r="G11" s="9"/>
      <c r="H11" s="7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" customHeight="1">
      <c r="A12" s="10"/>
      <c r="B12" s="9"/>
      <c r="C12" s="7"/>
      <c r="D12" s="19"/>
      <c r="E12" s="21"/>
      <c r="F12" s="10"/>
      <c r="G12" s="9"/>
      <c r="H12" s="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5" customHeight="1">
      <c r="A13" s="10"/>
      <c r="B13" s="9"/>
      <c r="C13" s="7"/>
      <c r="D13" s="19"/>
      <c r="E13" s="21"/>
      <c r="F13" s="10"/>
      <c r="G13" s="9"/>
      <c r="H13" s="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5" customHeight="1">
      <c r="A14" s="10"/>
      <c r="B14" s="9"/>
      <c r="C14" s="7"/>
      <c r="D14" s="19"/>
      <c r="E14" s="21"/>
      <c r="F14" s="10"/>
      <c r="G14" s="9"/>
      <c r="H14" s="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4.5" customHeight="1">
      <c r="A15" s="10"/>
      <c r="B15" s="9"/>
      <c r="C15" s="7"/>
      <c r="D15" s="19"/>
      <c r="E15" s="21"/>
      <c r="F15" s="10"/>
      <c r="G15" s="9"/>
      <c r="H15" s="7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4.5" customHeight="1">
      <c r="A16" s="10"/>
      <c r="B16" s="9"/>
      <c r="C16" s="7"/>
      <c r="D16" s="19"/>
      <c r="E16" s="21"/>
      <c r="F16" s="10"/>
      <c r="G16" s="9"/>
      <c r="H16" s="7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3" customHeight="1">
      <c r="A17" s="6"/>
      <c r="B17" s="6"/>
      <c r="C17" s="15"/>
      <c r="D17" s="14"/>
      <c r="E17" s="6"/>
      <c r="F17" s="6"/>
      <c r="H17" s="9"/>
      <c r="I17" s="6"/>
      <c r="J17" s="6"/>
      <c r="K17" s="6"/>
      <c r="L17" s="6"/>
      <c r="M17" s="6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>
      <c r="A18" s="2"/>
      <c r="B18" s="8" t="s">
        <v>1</v>
      </c>
      <c r="C18" s="6"/>
      <c r="D18" s="6"/>
      <c r="E18" s="3"/>
      <c r="F18" s="8" t="s">
        <v>2</v>
      </c>
      <c r="G18" s="6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>
      <c r="A19" s="46"/>
      <c r="B19" s="18" t="s">
        <v>3</v>
      </c>
      <c r="C19" s="15"/>
      <c r="D19" s="6"/>
      <c r="E19" s="6"/>
      <c r="F19" s="8"/>
      <c r="G19" s="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9.75" customHeight="1">
      <c r="A20" s="46"/>
      <c r="B20" s="18"/>
      <c r="C20" s="15"/>
      <c r="D20" s="6"/>
      <c r="E20" s="6"/>
      <c r="F20" s="8"/>
      <c r="G20" s="6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>
      <c r="A21" s="18" t="s">
        <v>4</v>
      </c>
      <c r="B21" s="18"/>
      <c r="C21" s="15"/>
      <c r="D21" s="14"/>
      <c r="E21" s="17"/>
      <c r="F21" s="9"/>
      <c r="G21" s="6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6.75" customHeight="1">
      <c r="A22" s="6"/>
      <c r="B22" s="18"/>
      <c r="C22" s="15"/>
      <c r="D22" s="14"/>
      <c r="E22" s="17"/>
      <c r="F22" s="9"/>
      <c r="G22" s="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4.5" customHeight="1">
      <c r="A23" s="44"/>
      <c r="B23" s="40"/>
      <c r="C23" s="41"/>
      <c r="D23" s="42"/>
      <c r="E23" s="43"/>
      <c r="F23" s="1"/>
      <c r="G23" s="44"/>
      <c r="H23" s="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.75" customHeight="1">
      <c r="A24" s="32" t="s">
        <v>5</v>
      </c>
      <c r="B24" s="33"/>
      <c r="C24" s="28"/>
      <c r="D24" s="29"/>
      <c r="E24" s="30"/>
      <c r="F24" s="31"/>
      <c r="G24" s="38"/>
      <c r="H24" s="3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6" customHeight="1">
      <c r="A25" s="8"/>
      <c r="B25" s="18"/>
      <c r="C25" s="15"/>
      <c r="D25" s="14"/>
      <c r="E25" s="17"/>
      <c r="F25" s="9"/>
      <c r="G25" s="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5.75" customHeight="1">
      <c r="A26" s="8" t="s">
        <v>6</v>
      </c>
      <c r="B26" s="18"/>
      <c r="C26" s="22" t="s">
        <v>7</v>
      </c>
      <c r="D26" s="14"/>
      <c r="E26" s="17"/>
      <c r="F26" s="9"/>
      <c r="G26" s="6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.75" customHeight="1">
      <c r="A27" s="59">
        <v>45386</v>
      </c>
      <c r="B27" s="18"/>
      <c r="C27" s="62">
        <f>A27+282</f>
        <v>45668</v>
      </c>
      <c r="D27" s="14"/>
      <c r="E27" s="17"/>
      <c r="F27" s="9"/>
      <c r="G27" s="6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9.75" customHeight="1">
      <c r="A28" s="27"/>
      <c r="B28" s="18"/>
      <c r="C28" s="25"/>
      <c r="D28" s="14"/>
      <c r="E28" s="17"/>
      <c r="F28" s="9"/>
      <c r="G28" s="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5.25" customHeight="1">
      <c r="A29" s="39"/>
      <c r="B29" s="40"/>
      <c r="C29" s="41"/>
      <c r="D29" s="42"/>
      <c r="E29" s="43"/>
      <c r="F29" s="1"/>
      <c r="G29" s="44"/>
      <c r="H29" s="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5.75" customHeight="1">
      <c r="A30" s="32" t="s">
        <v>8</v>
      </c>
      <c r="B30" s="33"/>
      <c r="C30" s="34"/>
      <c r="D30" s="29"/>
      <c r="E30" s="30"/>
      <c r="F30" s="31"/>
      <c r="G30" s="38"/>
      <c r="H30" s="3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6" customHeight="1">
      <c r="A31" s="8"/>
      <c r="B31" s="18"/>
      <c r="C31" s="15"/>
      <c r="D31" s="14"/>
      <c r="E31" s="17"/>
      <c r="F31" s="9"/>
      <c r="G31" s="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5.75" customHeight="1">
      <c r="A32" s="22" t="s">
        <v>9</v>
      </c>
      <c r="B32" s="18"/>
      <c r="C32" s="8" t="s">
        <v>10</v>
      </c>
      <c r="D32" s="14"/>
      <c r="E32" s="17"/>
      <c r="F32" s="9"/>
      <c r="G32" s="6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5.75" customHeight="1">
      <c r="A33" s="59">
        <v>45717</v>
      </c>
      <c r="B33" s="18"/>
      <c r="C33" s="62">
        <f>A33-282</f>
        <v>45435</v>
      </c>
      <c r="D33" s="14"/>
      <c r="E33" s="17"/>
      <c r="F33" s="9"/>
      <c r="G33" s="6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7.5" customHeight="1">
      <c r="A34" s="8"/>
      <c r="B34" s="18"/>
      <c r="C34" s="15"/>
      <c r="D34" s="14"/>
      <c r="E34" s="17"/>
      <c r="F34" s="9"/>
      <c r="G34" s="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5.25" customHeight="1">
      <c r="A35" s="39"/>
      <c r="B35" s="40"/>
      <c r="C35" s="41"/>
      <c r="D35" s="42"/>
      <c r="E35" s="43"/>
      <c r="F35" s="1"/>
      <c r="G35" s="44"/>
      <c r="H35" s="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5.75" customHeight="1">
      <c r="A36" s="32" t="s">
        <v>11</v>
      </c>
      <c r="B36" s="33"/>
      <c r="C36" s="34"/>
      <c r="D36" s="35"/>
      <c r="E36" s="36"/>
      <c r="F36" s="37"/>
      <c r="G36" s="38"/>
      <c r="H36" s="3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8.25" customHeight="1">
      <c r="A37" s="8"/>
      <c r="B37" s="18"/>
      <c r="C37" s="15"/>
      <c r="D37" s="14"/>
      <c r="E37" s="17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5.75" customHeight="1">
      <c r="A38" s="22" t="s">
        <v>12</v>
      </c>
      <c r="B38" s="18"/>
      <c r="C38" s="9"/>
      <c r="D38" s="22" t="s">
        <v>13</v>
      </c>
      <c r="E38" s="9"/>
      <c r="F38" s="9"/>
      <c r="G38" s="9"/>
      <c r="H38" s="9"/>
      <c r="I38" s="9"/>
      <c r="J38" s="6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5.75" customHeight="1">
      <c r="A39" s="60">
        <v>60</v>
      </c>
      <c r="B39" s="6" t="s">
        <v>14</v>
      </c>
      <c r="C39" s="9"/>
      <c r="D39" s="59">
        <v>45352</v>
      </c>
      <c r="E39" s="9"/>
      <c r="F39" s="9"/>
      <c r="G39" s="9"/>
      <c r="H39" s="9"/>
      <c r="I39" s="9"/>
      <c r="J39" s="6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7.5" customHeight="1">
      <c r="A40" s="26"/>
      <c r="B40" s="6"/>
      <c r="C40" s="27"/>
      <c r="D40" s="14"/>
      <c r="E40" s="25"/>
      <c r="F40" s="9"/>
      <c r="G40" s="9"/>
      <c r="H40" s="25"/>
      <c r="I40" s="9"/>
      <c r="J40" s="6"/>
      <c r="K40" s="25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5.75" customHeight="1">
      <c r="A41" s="24" t="s">
        <v>15</v>
      </c>
      <c r="B41" s="6"/>
      <c r="C41" s="27"/>
      <c r="D41" s="14"/>
      <c r="E41" s="25"/>
      <c r="F41" s="9"/>
      <c r="G41" s="9"/>
      <c r="H41" s="25"/>
      <c r="I41" s="9"/>
      <c r="J41" s="6"/>
      <c r="K41" s="25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5.75" customHeight="1">
      <c r="A42" s="62">
        <f>D39+A39</f>
        <v>45412</v>
      </c>
      <c r="B42" s="18"/>
      <c r="C42" s="61"/>
      <c r="D42" s="14"/>
      <c r="E42" s="17"/>
      <c r="F42" s="9"/>
      <c r="G42" s="6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4.5" customHeight="1">
      <c r="A43" s="25"/>
      <c r="B43" s="18"/>
      <c r="C43" s="15"/>
      <c r="D43" s="14"/>
      <c r="E43" s="17"/>
      <c r="F43" s="9"/>
      <c r="G43" s="6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5.75" customHeight="1">
      <c r="A44" s="8" t="s">
        <v>16</v>
      </c>
      <c r="B44" s="9"/>
      <c r="C44" s="15"/>
      <c r="D44" s="14"/>
      <c r="E44" s="17"/>
      <c r="F44" s="9"/>
      <c r="G44" s="6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5.75" customHeight="1">
      <c r="A45" s="62">
        <f>D39-282</f>
        <v>45070</v>
      </c>
      <c r="B45" s="9"/>
      <c r="C45" s="15"/>
      <c r="D45" s="14"/>
      <c r="E45" s="17"/>
      <c r="F45" s="9"/>
      <c r="G45" s="6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3.75" customHeight="1">
      <c r="A46" s="25"/>
      <c r="B46" s="18"/>
      <c r="C46" s="15"/>
      <c r="D46" s="14"/>
      <c r="E46" s="17"/>
      <c r="F46" s="9"/>
      <c r="G46" s="6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5.75" customHeight="1">
      <c r="A47" s="8" t="s">
        <v>17</v>
      </c>
      <c r="B47" s="18"/>
      <c r="C47" s="15"/>
      <c r="D47" s="14"/>
      <c r="E47" s="17"/>
      <c r="F47" s="9"/>
      <c r="G47" s="6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5.75" customHeight="1">
      <c r="A48" s="62">
        <f>(D39+A39)-282</f>
        <v>45130</v>
      </c>
      <c r="B48" s="18"/>
      <c r="C48" s="15"/>
      <c r="D48" s="14"/>
      <c r="E48" s="17"/>
      <c r="F48" s="9"/>
      <c r="G48" s="6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6.75" customHeight="1">
      <c r="A49" s="25"/>
      <c r="B49" s="18"/>
      <c r="C49" s="15"/>
      <c r="D49" s="14"/>
      <c r="E49" s="17"/>
      <c r="F49" s="9"/>
      <c r="G49" s="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6.75" customHeight="1">
      <c r="A50" s="45"/>
      <c r="B50" s="40"/>
      <c r="C50" s="41"/>
      <c r="D50" s="42"/>
      <c r="E50" s="43"/>
      <c r="F50" s="1"/>
      <c r="G50" s="44"/>
      <c r="H50" s="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5.75" customHeight="1">
      <c r="A51" s="32" t="s">
        <v>18</v>
      </c>
      <c r="B51" s="33"/>
      <c r="C51" s="28"/>
      <c r="D51" s="29"/>
      <c r="E51" s="30"/>
      <c r="F51" s="31"/>
      <c r="G51" s="38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6" customHeight="1">
      <c r="A52" s="8"/>
      <c r="B52" s="18"/>
      <c r="C52" s="15"/>
      <c r="D52" s="14"/>
      <c r="E52" s="17"/>
      <c r="F52" s="9"/>
      <c r="G52" s="6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5.75" customHeight="1">
      <c r="A53" s="8" t="s">
        <v>19</v>
      </c>
      <c r="B53" s="18"/>
      <c r="C53" s="15"/>
      <c r="D53" s="14"/>
      <c r="E53" s="17"/>
      <c r="F53" s="9"/>
      <c r="G53" s="6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.75" customHeight="1">
      <c r="A54" s="59">
        <v>45098</v>
      </c>
      <c r="B54" s="18"/>
      <c r="C54" s="15"/>
      <c r="D54" s="14"/>
      <c r="E54" s="17"/>
      <c r="F54" s="9"/>
      <c r="G54" s="6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5.75" customHeight="1">
      <c r="A55" s="8"/>
      <c r="B55" s="18"/>
      <c r="C55" s="15"/>
      <c r="D55" s="14"/>
      <c r="E55" s="17"/>
      <c r="F55" s="9"/>
      <c r="G55" s="6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5.75" customHeight="1">
      <c r="A56" s="8"/>
      <c r="B56" s="18"/>
      <c r="C56" s="15"/>
      <c r="D56" s="14"/>
      <c r="E56" s="17"/>
      <c r="F56" s="9"/>
      <c r="G56" s="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5.75" customHeight="1">
      <c r="A57" s="8"/>
      <c r="B57" s="18"/>
      <c r="C57" s="15"/>
      <c r="D57" s="14"/>
      <c r="E57" s="17"/>
      <c r="F57" s="9"/>
      <c r="G57" s="6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5.75" customHeight="1">
      <c r="A58" s="8"/>
      <c r="B58" s="18"/>
      <c r="C58" s="15"/>
      <c r="D58" s="14"/>
      <c r="E58" s="17"/>
      <c r="F58" s="9"/>
      <c r="G58" s="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5.75" customHeight="1">
      <c r="A59" s="53"/>
      <c r="B59" s="53"/>
      <c r="C59" s="54"/>
      <c r="D59" s="55"/>
      <c r="E59" s="56"/>
      <c r="F59" s="57"/>
      <c r="G59" s="5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5.75" customHeight="1">
      <c r="A60" s="18"/>
      <c r="C60" s="66" t="s">
        <v>20</v>
      </c>
      <c r="D60" s="66"/>
      <c r="E60" s="17"/>
      <c r="F60" s="9"/>
      <c r="G60" s="6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5.75" customHeight="1">
      <c r="A61" s="8" t="s">
        <v>21</v>
      </c>
      <c r="B61" s="9"/>
      <c r="C61" s="62">
        <f>A54+285</f>
        <v>45383</v>
      </c>
      <c r="D61" s="62">
        <f>C61+21</f>
        <v>45404</v>
      </c>
      <c r="E61" s="9"/>
      <c r="F61" s="9"/>
      <c r="G61" s="9"/>
      <c r="H61" s="9"/>
      <c r="I61" s="23"/>
      <c r="J61" s="9"/>
      <c r="K61" s="20"/>
      <c r="L61" s="22"/>
      <c r="M61" s="9"/>
      <c r="N61" s="20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4.5" customHeight="1">
      <c r="B62" s="9"/>
      <c r="D62" s="15"/>
      <c r="E62" s="9"/>
      <c r="F62" s="9"/>
      <c r="G62" s="9"/>
      <c r="H62" s="9"/>
      <c r="I62" s="9"/>
      <c r="J62" s="9"/>
      <c r="K62" s="9"/>
      <c r="L62" s="9"/>
      <c r="M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5.75" customHeight="1">
      <c r="A63" s="8" t="s">
        <v>22</v>
      </c>
      <c r="B63" s="9"/>
      <c r="C63" s="62">
        <f>D61+1</f>
        <v>45405</v>
      </c>
      <c r="D63" s="62">
        <f>C63+21</f>
        <v>45426</v>
      </c>
      <c r="E63" s="17"/>
      <c r="F63" s="9"/>
      <c r="G63" s="6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4.5" customHeight="1">
      <c r="B64" s="9"/>
      <c r="D64" s="15"/>
      <c r="E64" s="17"/>
      <c r="F64" s="9"/>
      <c r="G64" s="6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5.75" customHeight="1">
      <c r="A65" s="8" t="s">
        <v>23</v>
      </c>
      <c r="B65" s="9"/>
      <c r="C65" s="62">
        <f>D63+1</f>
        <v>45427</v>
      </c>
      <c r="D65" s="62">
        <f>C65+21</f>
        <v>45448</v>
      </c>
      <c r="E65" s="17"/>
      <c r="F65" s="9"/>
      <c r="G65" s="6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6" customHeight="1">
      <c r="A66" s="8"/>
      <c r="B66" s="9"/>
      <c r="C66" s="18"/>
      <c r="D66" s="15"/>
      <c r="E66" s="17"/>
      <c r="F66" s="9"/>
      <c r="G66" s="6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5.75" customHeight="1">
      <c r="A67" s="8" t="s">
        <v>24</v>
      </c>
      <c r="B67" s="9"/>
      <c r="C67" s="62">
        <f>D65+1</f>
        <v>45449</v>
      </c>
      <c r="D67" s="62">
        <f>C67+21</f>
        <v>45470</v>
      </c>
      <c r="E67" s="17"/>
      <c r="F67" s="9"/>
      <c r="G67" s="6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4.5" customHeight="1">
      <c r="A68" s="8"/>
      <c r="B68" s="9"/>
      <c r="C68" s="18"/>
      <c r="D68" s="15"/>
      <c r="E68" s="17"/>
      <c r="F68" s="9"/>
      <c r="G68" s="6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 customHeight="1">
      <c r="A69" s="8" t="s">
        <v>25</v>
      </c>
      <c r="B69" s="9"/>
      <c r="C69" s="62">
        <f>D67+1</f>
        <v>45471</v>
      </c>
      <c r="D69" s="62">
        <f>C69+21</f>
        <v>45492</v>
      </c>
      <c r="E69" s="17"/>
      <c r="F69" s="9"/>
      <c r="G69" s="6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7.25" customHeight="1">
      <c r="A70" s="8"/>
      <c r="B70" s="9"/>
      <c r="C70" s="25"/>
      <c r="D70" s="25"/>
      <c r="E70" s="17"/>
      <c r="F70" s="9"/>
      <c r="G70" s="6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5.75" customHeight="1">
      <c r="A71" s="8" t="s">
        <v>26</v>
      </c>
      <c r="B71" s="18"/>
      <c r="D71" s="14"/>
      <c r="E71" s="17"/>
      <c r="F71" s="15"/>
      <c r="G71" s="6"/>
      <c r="H71" s="9"/>
      <c r="I71" s="9"/>
      <c r="J71" s="9"/>
      <c r="K71" s="9"/>
      <c r="L71" s="9"/>
      <c r="M71" s="9"/>
      <c r="N71" s="51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75" customHeight="1">
      <c r="A72" s="60">
        <v>50</v>
      </c>
      <c r="B72" s="18"/>
      <c r="C72" s="15"/>
      <c r="D72" s="14"/>
      <c r="E72" s="17"/>
      <c r="F72" s="9"/>
      <c r="G72" s="6"/>
      <c r="H72" s="9"/>
      <c r="I72" s="9"/>
      <c r="J72" s="9"/>
      <c r="K72" s="9"/>
      <c r="L72" s="9"/>
      <c r="M72" s="9"/>
      <c r="N72" s="7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5.25" customHeight="1">
      <c r="A73" s="8"/>
      <c r="B73" s="9"/>
      <c r="C73" s="25"/>
      <c r="D73" s="25"/>
      <c r="E73" s="17"/>
      <c r="F73" s="9"/>
      <c r="G73" s="6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.75" customHeight="1">
      <c r="A74" s="66" t="s">
        <v>20</v>
      </c>
      <c r="B74" s="66"/>
      <c r="C74" s="25"/>
      <c r="D74" s="47" t="s">
        <v>27</v>
      </c>
      <c r="E74" s="17"/>
      <c r="F74" s="51"/>
      <c r="G74" s="6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5.75" customHeight="1">
      <c r="A75" s="62">
        <f>C61</f>
        <v>45383</v>
      </c>
      <c r="B75" s="62">
        <f>D61</f>
        <v>45404</v>
      </c>
      <c r="C75" s="25"/>
      <c r="D75" s="60">
        <v>42</v>
      </c>
      <c r="E75" s="17"/>
      <c r="F75" s="63">
        <f>D75/A72</f>
        <v>0.84</v>
      </c>
      <c r="G75" s="8" t="s">
        <v>28</v>
      </c>
      <c r="H75" s="9"/>
      <c r="I75" s="9"/>
      <c r="J75" s="52"/>
      <c r="K75" s="52"/>
      <c r="L75" s="52"/>
      <c r="M75" s="52"/>
      <c r="N75" s="52"/>
      <c r="O75" s="52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5.25" customHeight="1">
      <c r="B76" s="15"/>
      <c r="C76" s="25"/>
      <c r="D76" s="25"/>
      <c r="E76" s="17"/>
      <c r="F76" s="48"/>
      <c r="H76" s="9"/>
      <c r="I76" s="9"/>
      <c r="J76" s="52"/>
      <c r="K76" s="52"/>
      <c r="L76" s="52"/>
      <c r="M76" s="52"/>
      <c r="N76" s="52"/>
      <c r="O76" s="52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5.75" customHeight="1">
      <c r="A77" s="62">
        <f>B75+1</f>
        <v>45405</v>
      </c>
      <c r="B77" s="62">
        <f>A77+21</f>
        <v>45426</v>
      </c>
      <c r="C77" s="25"/>
      <c r="D77" s="60">
        <v>4</v>
      </c>
      <c r="E77" s="17"/>
      <c r="F77" s="63">
        <f>(F75)+D77/A72</f>
        <v>0.91999999999999993</v>
      </c>
      <c r="G77" s="8" t="s">
        <v>29</v>
      </c>
      <c r="H77" s="9"/>
      <c r="I77" s="9"/>
      <c r="J77" s="52"/>
      <c r="K77" s="52"/>
      <c r="L77" s="52"/>
      <c r="M77" s="52"/>
      <c r="N77" s="52"/>
      <c r="O77" s="52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4.5" customHeight="1">
      <c r="B78" s="15"/>
      <c r="C78" s="25"/>
      <c r="D78" s="25"/>
      <c r="E78" s="17"/>
      <c r="F78" s="48"/>
      <c r="H78" s="9"/>
      <c r="I78" s="9"/>
      <c r="J78" s="52"/>
      <c r="K78" s="52"/>
      <c r="L78" s="52"/>
      <c r="M78" s="52"/>
      <c r="N78" s="52"/>
      <c r="O78" s="52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5.75" customHeight="1">
      <c r="A79" s="62">
        <f>B77+1</f>
        <v>45427</v>
      </c>
      <c r="B79" s="62">
        <f>A79+21</f>
        <v>45448</v>
      </c>
      <c r="C79" s="25"/>
      <c r="D79" s="60">
        <v>2</v>
      </c>
      <c r="E79" s="17"/>
      <c r="F79" s="63">
        <f>(F77)+D79/A72</f>
        <v>0.96</v>
      </c>
      <c r="G79" s="8" t="s">
        <v>30</v>
      </c>
      <c r="H79" s="9"/>
      <c r="I79" s="9"/>
      <c r="J79" s="52"/>
      <c r="K79" s="52"/>
      <c r="L79" s="52"/>
      <c r="M79" s="52"/>
      <c r="N79" s="52"/>
      <c r="O79" s="52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4.5" customHeight="1">
      <c r="A80" s="18"/>
      <c r="B80" s="15"/>
      <c r="C80" s="25"/>
      <c r="D80" s="25"/>
      <c r="E80" s="17"/>
      <c r="F80" s="48"/>
      <c r="G80" s="8"/>
      <c r="H80" s="9"/>
      <c r="I80" s="9"/>
      <c r="J80" s="52"/>
      <c r="K80" s="52"/>
      <c r="L80" s="52"/>
      <c r="M80" s="52"/>
      <c r="N80" s="52"/>
      <c r="O80" s="52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 customHeight="1">
      <c r="A81" s="62">
        <f>B79+1</f>
        <v>45449</v>
      </c>
      <c r="B81" s="62">
        <f>A81+21</f>
        <v>45470</v>
      </c>
      <c r="C81" s="25"/>
      <c r="D81" s="60">
        <v>2</v>
      </c>
      <c r="E81" s="17"/>
      <c r="F81" s="63">
        <f>(F79)+D81/A72</f>
        <v>1</v>
      </c>
      <c r="G81" s="8" t="s">
        <v>31</v>
      </c>
      <c r="H81" s="9"/>
      <c r="I81" s="9"/>
      <c r="J81" s="52"/>
      <c r="K81" s="52"/>
      <c r="L81" s="52"/>
      <c r="M81" s="52"/>
      <c r="N81" s="52"/>
      <c r="O81" s="52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6" customHeight="1">
      <c r="A82" s="18"/>
      <c r="B82" s="15"/>
      <c r="C82" s="25"/>
      <c r="D82" s="25"/>
      <c r="E82" s="17"/>
      <c r="F82" s="48"/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5.75" customHeight="1">
      <c r="A83" s="62">
        <f>B81+1</f>
        <v>45471</v>
      </c>
      <c r="B83" s="62">
        <f>A83+21</f>
        <v>45492</v>
      </c>
      <c r="C83" s="25"/>
      <c r="D83" s="60">
        <v>0</v>
      </c>
      <c r="E83" s="17"/>
      <c r="F83" s="63">
        <f>(F81)+D83/A72</f>
        <v>1</v>
      </c>
      <c r="G83" s="8" t="s">
        <v>32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5.25" customHeight="1">
      <c r="A84" s="8"/>
      <c r="B84" s="9"/>
      <c r="C84" s="25"/>
      <c r="D84" s="25"/>
      <c r="E84" s="17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5.75" customHeight="1">
      <c r="A85" s="8"/>
      <c r="B85" s="9"/>
      <c r="C85" s="25"/>
      <c r="D85" s="65">
        <f>SUM(D75,D77,D81,D83,D79)</f>
        <v>50</v>
      </c>
      <c r="E85" s="17"/>
      <c r="F85" s="64">
        <f>D85/A72</f>
        <v>1</v>
      </c>
      <c r="G85" s="7" t="s">
        <v>33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5.75" customHeight="1">
      <c r="A86" s="8"/>
      <c r="B86" s="9"/>
      <c r="C86" s="25"/>
      <c r="D86" s="49"/>
      <c r="E86" s="17"/>
      <c r="F86" s="50"/>
      <c r="G86" s="50"/>
      <c r="H86" s="7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5.75" customHeight="1">
      <c r="A87" s="8"/>
      <c r="B87" s="25"/>
      <c r="C87" s="25"/>
      <c r="D87" s="14"/>
      <c r="E87" s="17"/>
      <c r="F87" s="9"/>
      <c r="G87" s="6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5.75" customHeight="1">
      <c r="A88" s="8"/>
      <c r="B88" s="25"/>
      <c r="C88" s="25"/>
      <c r="D88" s="14"/>
      <c r="E88" s="17"/>
      <c r="F88" s="9"/>
      <c r="G88" s="6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5.75" customHeight="1">
      <c r="A89" s="8"/>
      <c r="B89" s="25"/>
      <c r="C89" s="25"/>
      <c r="D89" s="14"/>
      <c r="E89" s="17"/>
      <c r="F89" s="9"/>
      <c r="G89" s="6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75" customHeight="1">
      <c r="A90" s="8"/>
      <c r="B90" s="25"/>
      <c r="C90" s="25"/>
      <c r="D90" s="14"/>
      <c r="E90" s="17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5.75" customHeight="1">
      <c r="A91" s="8"/>
      <c r="B91" s="25"/>
      <c r="C91" s="25"/>
      <c r="D91" s="14"/>
      <c r="E91" s="17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5.75" customHeight="1">
      <c r="A92" s="8"/>
      <c r="B92" s="25"/>
      <c r="C92" s="25"/>
      <c r="D92" s="14"/>
      <c r="E92" s="17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5.75" customHeight="1">
      <c r="A93" s="8"/>
      <c r="B93" s="25"/>
      <c r="C93" s="25"/>
      <c r="D93" s="14"/>
      <c r="E93" s="17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5.75" customHeight="1">
      <c r="A94" s="8"/>
      <c r="B94" s="25"/>
      <c r="C94" s="25"/>
      <c r="D94" s="14"/>
      <c r="E94" s="17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5.75" customHeight="1">
      <c r="A95" s="8"/>
      <c r="B95" s="25"/>
      <c r="C95" s="25"/>
      <c r="D95" s="14"/>
      <c r="E95" s="17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75" customHeight="1">
      <c r="A96" s="8"/>
      <c r="B96" s="25"/>
      <c r="C96" s="25"/>
      <c r="D96" s="14"/>
      <c r="E96" s="17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5.75" customHeight="1">
      <c r="A97" s="8"/>
      <c r="B97" s="25"/>
      <c r="C97" s="25"/>
      <c r="D97" s="14"/>
      <c r="E97" s="17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5.75" customHeight="1">
      <c r="A98" s="8"/>
      <c r="B98" s="25"/>
      <c r="C98" s="25"/>
      <c r="D98" s="14"/>
      <c r="E98" s="17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s="9" customFormat="1" ht="15.75" customHeight="1">
      <c r="A99" s="8"/>
      <c r="B99" s="25"/>
      <c r="C99" s="25"/>
      <c r="D99" s="14"/>
      <c r="E99" s="17"/>
      <c r="G99" s="6"/>
    </row>
    <row r="100" spans="1:25" s="9" customFormat="1"/>
    <row r="101" spans="1:25" s="9" customFormat="1"/>
    <row r="102" spans="1:25" s="9" customFormat="1"/>
    <row r="103" spans="1:25" s="9" customFormat="1"/>
    <row r="104" spans="1:25" s="9" customFormat="1"/>
    <row r="105" spans="1:25" s="9" customFormat="1"/>
    <row r="106" spans="1:25" s="9" customFormat="1"/>
    <row r="107" spans="1:25" s="9" customFormat="1"/>
    <row r="108" spans="1:25" s="9" customFormat="1"/>
    <row r="109" spans="1:25" s="9" customFormat="1"/>
    <row r="110" spans="1:25" s="9" customFormat="1"/>
    <row r="111" spans="1:25" s="9" customFormat="1"/>
    <row r="112" spans="1:25" s="9" customFormat="1"/>
    <row r="113" s="9" customFormat="1"/>
    <row r="114" s="9" customFormat="1"/>
    <row r="115" s="9" customFormat="1"/>
    <row r="116" s="9" customFormat="1"/>
    <row r="117" s="9" customFormat="1"/>
  </sheetData>
  <sheetProtection algorithmName="SHA-512" hashValue="xreYxpmG3SVAqgTVErBVTYksMXzjonyfMuz59wBjS2l/PY18KKkNDxtvPSpDs9gmOL8nn8ZeW5QhGYJVg/yw2g==" saltValue="EtbngqYjJgYr3sOKyfKuKg==" spinCount="100000" sheet="1" objects="1" scenarios="1"/>
  <mergeCells count="2">
    <mergeCell ref="C60:D60"/>
    <mergeCell ref="A74:B74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Halfman</dc:creator>
  <cp:keywords/>
  <dc:description/>
  <cp:lastModifiedBy>Jeff Reisdorfer</cp:lastModifiedBy>
  <cp:revision/>
  <dcterms:created xsi:type="dcterms:W3CDTF">2017-03-23T14:43:06Z</dcterms:created>
  <dcterms:modified xsi:type="dcterms:W3CDTF">2024-04-19T19:10:07Z</dcterms:modified>
  <cp:category/>
  <cp:contentStatus/>
</cp:coreProperties>
</file>