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whalfman\Downloads\"/>
    </mc:Choice>
  </mc:AlternateContent>
  <xr:revisionPtr revIDLastSave="0" documentId="13_ncr:1_{4C0E6512-1E29-4517-A745-C2029E65397C}" xr6:coauthVersionLast="47" xr6:coauthVersionMax="47" xr10:uidLastSave="{00000000-0000-0000-0000-000000000000}"/>
  <workbookProtection workbookPassword="8E41" lockStructure="1"/>
  <bookViews>
    <workbookView xWindow="-120" yWindow="-120" windowWidth="29040" windowHeight="15840" activeTab="1" xr2:uid="{00000000-000D-0000-FFFF-FFFF00000000}"/>
  </bookViews>
  <sheets>
    <sheet name="Directions" sheetId="2" r:id="rId1"/>
    <sheet name="Feed Cost Calculator" sheetId="1" r:id="rId2"/>
  </sheets>
  <definedNames>
    <definedName name="_xlnm.Print_Area" localSheetId="1">'Feed Cost Calculator'!$A$1:$N$33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25" i="1"/>
  <c r="M24" i="1"/>
  <c r="M12" i="1"/>
  <c r="N25" i="1"/>
  <c r="N24" i="1"/>
  <c r="N23" i="1"/>
  <c r="N22" i="1"/>
  <c r="N16" i="1"/>
  <c r="N21" i="1"/>
  <c r="N20" i="1"/>
  <c r="N19" i="1"/>
  <c r="N15" i="1"/>
  <c r="N14" i="1"/>
  <c r="N13" i="1"/>
  <c r="M23" i="1"/>
  <c r="M22" i="1"/>
  <c r="M21" i="1"/>
  <c r="M20" i="1"/>
  <c r="M19" i="1"/>
  <c r="M17" i="1"/>
  <c r="M16" i="1"/>
  <c r="M15" i="1"/>
  <c r="M14" i="1"/>
  <c r="M13" i="1"/>
  <c r="N12" i="1"/>
  <c r="N11" i="1"/>
  <c r="M11" i="1"/>
  <c r="L20" i="1"/>
  <c r="L21" i="1"/>
  <c r="L22" i="1"/>
  <c r="L23" i="1"/>
  <c r="L24" i="1"/>
  <c r="L25" i="1"/>
  <c r="L19" i="1"/>
  <c r="L12" i="1"/>
  <c r="L13" i="1"/>
  <c r="L14" i="1"/>
  <c r="L15" i="1"/>
  <c r="L16" i="1"/>
  <c r="L17" i="1"/>
  <c r="L11" i="1"/>
  <c r="J20" i="1"/>
  <c r="J21" i="1"/>
  <c r="J22" i="1"/>
  <c r="J23" i="1"/>
  <c r="J24" i="1"/>
  <c r="J25" i="1"/>
  <c r="J19" i="1"/>
  <c r="J17" i="1"/>
  <c r="J16" i="1"/>
  <c r="J15" i="1"/>
  <c r="J14" i="1"/>
  <c r="J13" i="1"/>
  <c r="J12" i="1"/>
  <c r="J11" i="1"/>
  <c r="H20" i="1"/>
  <c r="H21" i="1"/>
  <c r="H22" i="1"/>
  <c r="H23" i="1"/>
  <c r="H24" i="1"/>
  <c r="H25" i="1"/>
  <c r="H12" i="1"/>
  <c r="H13" i="1"/>
  <c r="H14" i="1"/>
  <c r="H15" i="1"/>
  <c r="H16" i="1"/>
  <c r="H17" i="1"/>
  <c r="H11" i="1"/>
  <c r="H19" i="1"/>
  <c r="F20" i="1"/>
  <c r="F21" i="1"/>
  <c r="F22" i="1"/>
  <c r="F23" i="1"/>
  <c r="F24" i="1"/>
  <c r="F25" i="1"/>
  <c r="F19" i="1"/>
  <c r="F17" i="1"/>
  <c r="F16" i="1"/>
  <c r="F15" i="1"/>
  <c r="F14" i="1"/>
  <c r="F13" i="1"/>
  <c r="F12" i="1"/>
  <c r="F11" i="1"/>
  <c r="E7" i="1" l="1"/>
</calcChain>
</file>

<file path=xl/sharedStrings.xml><?xml version="1.0" encoding="utf-8"?>
<sst xmlns="http://schemas.openxmlformats.org/spreadsheetml/2006/main" count="37" uniqueCount="37">
  <si>
    <t>Feedstuff Nutrient Cost Calculator</t>
  </si>
  <si>
    <t>Delivery Cost Calculator</t>
  </si>
  <si>
    <t>Miles hauled</t>
  </si>
  <si>
    <t>Tons per load</t>
  </si>
  <si>
    <t>Energy Feeds</t>
  </si>
  <si>
    <t>Haul cost $/loaded mile</t>
  </si>
  <si>
    <t>% Dry Matter</t>
  </si>
  <si>
    <t>Delivery cost $/per ton</t>
  </si>
  <si>
    <t>SBM 44% for protein</t>
  </si>
  <si>
    <t>Protein Feeds</t>
  </si>
  <si>
    <t>oats</t>
  </si>
  <si>
    <t>DDGS</t>
  </si>
  <si>
    <t>updated:</t>
  </si>
  <si>
    <t>See directions tab below for instructions for use.</t>
  </si>
  <si>
    <t xml:space="preserve">Delivery cost per ton may need to be added to price if not already accounted for. </t>
  </si>
  <si>
    <t>corn silage</t>
  </si>
  <si>
    <t>whole soybeans</t>
  </si>
  <si>
    <t>Corn for energy (TDN)</t>
  </si>
  <si>
    <t>Cost $/lb crude protein</t>
  </si>
  <si>
    <t>Cost $/lb TDN</t>
  </si>
  <si>
    <t>Cost $/ Mcal NEm</t>
  </si>
  <si>
    <t>Cost $/ Mcal NEg</t>
  </si>
  <si>
    <t>wheat midds</t>
  </si>
  <si>
    <t>% TDN, DM</t>
  </si>
  <si>
    <t xml:space="preserve">NEm Mcal/lb DM  </t>
  </si>
  <si>
    <t>NEg Mcal/lb DM</t>
  </si>
  <si>
    <t>% Crude Protein, DM</t>
  </si>
  <si>
    <t>Price $/ton + delivery cost</t>
  </si>
  <si>
    <t>Maximum to pay $/ton relative to:</t>
  </si>
  <si>
    <t>Shrink/   Storage loss %</t>
  </si>
  <si>
    <t>alfalfa hay</t>
  </si>
  <si>
    <t>wet DDG</t>
  </si>
  <si>
    <t>#2 yellow corn</t>
  </si>
  <si>
    <t>soybean meal 44%</t>
  </si>
  <si>
    <t>pelleted soy hulls</t>
  </si>
  <si>
    <t xml:space="preserve"> users enter/change  information in blue cells</t>
  </si>
  <si>
    <t>Click on the Adobe Acrobat Document link at the left for a fact sheet on storage loss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</si>
</sst>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000"/>
  </numFmts>
  <fonts count="7"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2"/>
      <color theme="0"/>
      <name val="Calibri"/>
      <family val="2"/>
      <scheme val="minor"/>
    </font>
    <font>
      <sz val="12"/>
      <color theme="0"/>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wrapText="1"/>
    </xf>
    <xf numFmtId="164" fontId="1" fillId="2" borderId="1" xfId="0" applyNumberFormat="1" applyFont="1" applyFill="1" applyBorder="1" applyAlignment="1">
      <alignment horizontal="center"/>
    </xf>
    <xf numFmtId="0" fontId="1" fillId="0" borderId="1" xfId="0" applyFont="1" applyBorder="1"/>
    <xf numFmtId="0" fontId="1" fillId="3" borderId="1" xfId="0" applyFont="1" applyFill="1" applyBorder="1" applyAlignment="1" applyProtection="1">
      <alignment horizontal="center"/>
      <protection locked="0"/>
    </xf>
    <xf numFmtId="164" fontId="1" fillId="3" borderId="1" xfId="0" applyNumberFormat="1" applyFont="1" applyFill="1" applyBorder="1" applyAlignment="1" applyProtection="1">
      <alignment horizontal="center"/>
      <protection locked="0"/>
    </xf>
    <xf numFmtId="0" fontId="1" fillId="3" borderId="1" xfId="0" applyFont="1" applyFill="1" applyBorder="1" applyProtection="1">
      <protection locked="0"/>
    </xf>
    <xf numFmtId="165" fontId="1" fillId="3" borderId="1" xfId="0" applyNumberFormat="1" applyFont="1" applyFill="1" applyBorder="1" applyAlignment="1" applyProtection="1">
      <alignment horizontal="center"/>
      <protection locked="0"/>
    </xf>
    <xf numFmtId="0" fontId="1" fillId="4" borderId="0" xfId="0" applyFont="1" applyFill="1"/>
    <xf numFmtId="0" fontId="1" fillId="4" borderId="0" xfId="0" applyFont="1" applyFill="1" applyAlignment="1">
      <alignment horizontal="center"/>
    </xf>
    <xf numFmtId="0" fontId="2" fillId="4" borderId="0" xfId="0" applyFont="1" applyFill="1"/>
    <xf numFmtId="0" fontId="1" fillId="4" borderId="1" xfId="0" applyFont="1" applyFill="1" applyBorder="1" applyAlignment="1">
      <alignment horizontal="center" wrapText="1"/>
    </xf>
    <xf numFmtId="0" fontId="1" fillId="4" borderId="0" xfId="0" applyFont="1" applyFill="1" applyAlignment="1">
      <alignment wrapText="1"/>
    </xf>
    <xf numFmtId="0" fontId="1" fillId="0" borderId="0" xfId="0" applyFont="1" applyAlignment="1">
      <alignment horizontal="left" vertical="center"/>
    </xf>
    <xf numFmtId="0" fontId="3" fillId="4" borderId="0" xfId="0" applyFont="1" applyFill="1"/>
    <xf numFmtId="0" fontId="4" fillId="4" borderId="0" xfId="0" applyFont="1" applyFill="1" applyAlignment="1">
      <alignment horizontal="center"/>
    </xf>
    <xf numFmtId="0" fontId="1" fillId="0" borderId="2" xfId="0" applyFont="1" applyBorder="1" applyAlignment="1">
      <alignment horizontal="center" wrapText="1"/>
    </xf>
    <xf numFmtId="0" fontId="1" fillId="3" borderId="3" xfId="0" applyFont="1" applyFill="1" applyBorder="1" applyAlignment="1">
      <alignment horizontal="left"/>
    </xf>
    <xf numFmtId="0" fontId="1" fillId="3" borderId="5" xfId="0" applyFont="1" applyFill="1" applyBorder="1" applyAlignment="1">
      <alignment horizontal="center"/>
    </xf>
    <xf numFmtId="0" fontId="0" fillId="4" borderId="0" xfId="0" applyFill="1"/>
    <xf numFmtId="164" fontId="1" fillId="5" borderId="1" xfId="0" applyNumberFormat="1" applyFont="1" applyFill="1" applyBorder="1"/>
    <xf numFmtId="164" fontId="1" fillId="0" borderId="1" xfId="0" applyNumberFormat="1" applyFont="1" applyBorder="1" applyAlignment="1">
      <alignment horizontal="center"/>
    </xf>
    <xf numFmtId="0" fontId="5" fillId="6" borderId="3" xfId="0" applyFont="1" applyFill="1" applyBorder="1"/>
    <xf numFmtId="0" fontId="6" fillId="6" borderId="4" xfId="0" applyFont="1" applyFill="1" applyBorder="1" applyAlignment="1">
      <alignment horizontal="center"/>
    </xf>
    <xf numFmtId="0" fontId="6" fillId="6" borderId="4" xfId="0" applyFont="1" applyFill="1" applyBorder="1"/>
    <xf numFmtId="0" fontId="6" fillId="6" borderId="5" xfId="0" applyFont="1" applyFill="1" applyBorder="1"/>
    <xf numFmtId="0" fontId="5" fillId="4" borderId="0" xfId="0" applyFont="1" applyFill="1" applyAlignment="1">
      <alignment horizontal="center"/>
    </xf>
    <xf numFmtId="0" fontId="6" fillId="4" borderId="0" xfId="0" applyFont="1" applyFill="1" applyAlignment="1">
      <alignment horizontal="left"/>
    </xf>
    <xf numFmtId="14" fontId="0" fillId="4" borderId="0" xfId="0" applyNumberFormat="1" applyFill="1" applyAlignment="1">
      <alignment horizontal="left"/>
    </xf>
    <xf numFmtId="2" fontId="1" fillId="3" borderId="1" xfId="0" applyNumberFormat="1" applyFont="1" applyFill="1" applyBorder="1" applyAlignment="1" applyProtection="1">
      <alignment horizontal="center"/>
      <protection locked="0"/>
    </xf>
    <xf numFmtId="166" fontId="1" fillId="0" borderId="1" xfId="0" applyNumberFormat="1" applyFont="1" applyBorder="1" applyAlignment="1">
      <alignment horizontal="center"/>
    </xf>
    <xf numFmtId="164" fontId="6" fillId="6" borderId="4" xfId="0" applyNumberFormat="1" applyFont="1" applyFill="1" applyBorder="1" applyAlignment="1">
      <alignment horizontal="center"/>
    </xf>
    <xf numFmtId="0" fontId="1" fillId="4" borderId="0" xfId="0" applyFont="1" applyFill="1" applyAlignment="1">
      <alignment horizontal="left"/>
    </xf>
    <xf numFmtId="0" fontId="1" fillId="3" borderId="3" xfId="0" applyFont="1" applyFill="1" applyBorder="1" applyAlignment="1">
      <alignment horizontal="center"/>
    </xf>
    <xf numFmtId="0" fontId="1" fillId="3" borderId="5" xfId="0" applyFont="1" applyFill="1" applyBorder="1"/>
    <xf numFmtId="0" fontId="1" fillId="0" borderId="3" xfId="0" applyFont="1" applyBorder="1" applyAlignment="1">
      <alignment horizontal="center" wrapText="1"/>
    </xf>
    <xf numFmtId="0" fontId="0" fillId="0" borderId="5" xfId="0" applyBorder="1" applyAlignment="1">
      <alignment horizontal="center"/>
    </xf>
    <xf numFmtId="0" fontId="1" fillId="4" borderId="0" xfId="0" applyFont="1" applyFill="1" applyAlignment="1">
      <alignment wrapText="1"/>
    </xf>
    <xf numFmtId="0" fontId="0" fillId="4" borderId="0" xfId="0" applyFill="1" applyAlignment="1">
      <alignment wrapText="1"/>
    </xf>
  </cellXfs>
  <cellStyles count="1">
    <cellStyle name="Normal" xfId="0" builtinId="0"/>
  </cellStyles>
  <dxfs count="0"/>
  <tableStyles count="0" defaultTableStyle="TableStyleMedium2" defaultPivotStyle="PivotStyleLight16"/>
  <colors>
    <mruColors>
      <color rgb="FFCCFFFF"/>
      <color rgb="FFFFFF99"/>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beefmagazine.com/"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190497</xdr:rowOff>
    </xdr:from>
    <xdr:to>
      <xdr:col>13</xdr:col>
      <xdr:colOff>590550</xdr:colOff>
      <xdr:row>43</xdr:row>
      <xdr:rowOff>66674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9125" y="761997"/>
          <a:ext cx="7896225" cy="7496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Directions for using</a:t>
          </a:r>
          <a:r>
            <a:rPr lang="en-US" sz="1400" b="1" baseline="0"/>
            <a:t> the Feed Cost Calculator</a:t>
          </a:r>
        </a:p>
        <a:p>
          <a:endParaRPr lang="en-US" sz="1400" b="1" baseline="0"/>
        </a:p>
        <a:p>
          <a:r>
            <a:rPr lang="en-US" sz="1400" b="0" baseline="0"/>
            <a:t>Corn is the benchmark feed for Energy and 44% Soybean Meal is the benchmark feed for protein.  </a:t>
          </a:r>
        </a:p>
        <a:p>
          <a:endParaRPr lang="en-US" sz="1400" b="0" baseline="0"/>
        </a:p>
        <a:p>
          <a:r>
            <a:rPr lang="en-US" sz="1400" b="1" baseline="0"/>
            <a:t>This spreadsheet does not take into account feedstuff traits and factors that should be taken into account as to a particular feedstuffs feasabilty for use in a ration for the livestock being fed. </a:t>
          </a:r>
        </a:p>
        <a:p>
          <a:endParaRPr lang="en-US" sz="1400" b="0" baseline="0"/>
        </a:p>
        <a:p>
          <a:r>
            <a:rPr lang="en-US" sz="1400" b="0" baseline="0"/>
            <a:t>Users enter feed names, prices, estimated storage loss, and analysis for the feeds of interest in the blue cells.</a:t>
          </a:r>
        </a:p>
        <a:p>
          <a:endParaRPr lang="en-US" sz="1400" b="0" baseline="0"/>
        </a:p>
        <a:p>
          <a:r>
            <a:rPr lang="en-US" sz="1400" b="0" baseline="0"/>
            <a:t>A freight or hauling cost calculator is located at the top to allow users to include a delivery charge per ton to get the feed from the point of sale to the farm and that should be included if delivery is not included in the purchase price of the feed.</a:t>
          </a:r>
        </a:p>
        <a:p>
          <a:endParaRPr lang="en-US" sz="1400" b="0" baseline="0"/>
        </a:p>
        <a:p>
          <a:r>
            <a:rPr lang="en-US" sz="1400" b="0" baseline="0"/>
            <a:t>To find the most current book values for feedstuff analysis go to Beef Magazine www.beefmagazine.com and </a:t>
          </a:r>
          <a:r>
            <a:rPr lang="en-US" sz="1400" b="1" baseline="0"/>
            <a:t>search for the feed composition values</a:t>
          </a:r>
          <a:r>
            <a:rPr lang="en-US" sz="1400" b="0" baseline="0"/>
            <a:t>.  We highly encourage people to use current feed tests if possible, especially for home grown feeds, and feeds known to vary.</a:t>
          </a:r>
        </a:p>
        <a:p>
          <a:endParaRPr lang="en-US" sz="1400" b="0" baseline="0"/>
        </a:p>
        <a:p>
          <a:r>
            <a:rPr lang="en-US" sz="1400" b="0" baseline="0"/>
            <a:t>The spreadsheet will calculate the values in the protein, TDN and energy cost per ton cells to allow comparison of feed costs on a nutrient bass and compare nutrient cost between feeds to help determine the most economical feeds.  </a:t>
          </a:r>
        </a:p>
        <a:p>
          <a:endParaRPr lang="en-US" sz="1400" b="0" baseline="0"/>
        </a:p>
        <a:p>
          <a:r>
            <a:rPr lang="en-US" sz="1400" b="0" baseline="0"/>
            <a:t>It will automatically color code the nutrient cost per ton cells in shades from green to red to help see which are the better buys and which are not.  </a:t>
          </a:r>
        </a:p>
        <a:p>
          <a:endParaRPr lang="en-US" sz="1400" b="0" baseline="0"/>
        </a:p>
        <a:p>
          <a:r>
            <a:rPr lang="en-US" sz="1400" b="0" baseline="0"/>
            <a:t>Green is a good value, red is not, and yellow is middle of the range.  </a:t>
          </a:r>
        </a:p>
        <a:p>
          <a:endParaRPr lang="en-US" sz="1400" b="0" baseline="0"/>
        </a:p>
        <a:p>
          <a:r>
            <a:rPr lang="en-US" sz="1400" b="0" baseline="0"/>
            <a:t>The comparison color shades  are only with in the Energy or Protein categories, not across the categories.</a:t>
          </a:r>
        </a:p>
        <a:p>
          <a:endParaRPr lang="en-US" sz="1400" b="0" baseline="0"/>
        </a:p>
        <a:p>
          <a:endParaRPr lang="en-US" sz="1400" b="0" baseline="0"/>
        </a:p>
        <a:p>
          <a:r>
            <a:rPr lang="en-US" sz="1400" b="1" baseline="0"/>
            <a:t>Printing hints</a:t>
          </a:r>
        </a:p>
        <a:p>
          <a:r>
            <a:rPr lang="en-US" sz="1400" b="0" baseline="0"/>
            <a:t>In the setting for printing if you set an 8.5 x 11 page to landscape orientation and in the scalling section set it to fit sheet on one page it will print out nicely on letter sized paper.  See picture to the right.</a:t>
          </a:r>
          <a:endParaRPr lang="en-US" sz="1400" b="1" baseline="0"/>
        </a:p>
      </xdr:txBody>
    </xdr:sp>
    <xdr:clientData/>
  </xdr:twoCellAnchor>
  <xdr:twoCellAnchor editAs="oneCell">
    <xdr:from>
      <xdr:col>14</xdr:col>
      <xdr:colOff>133350</xdr:colOff>
      <xdr:row>3</xdr:row>
      <xdr:rowOff>114300</xdr:rowOff>
    </xdr:from>
    <xdr:to>
      <xdr:col>20</xdr:col>
      <xdr:colOff>552450</xdr:colOff>
      <xdr:row>37</xdr:row>
      <xdr:rowOff>114300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0" y="685800"/>
          <a:ext cx="4076700" cy="6477000"/>
        </a:xfrm>
        <a:prstGeom prst="rect">
          <a:avLst/>
        </a:prstGeom>
      </xdr:spPr>
    </xdr:pic>
    <xdr:clientData/>
  </xdr:twoCellAnchor>
  <xdr:twoCellAnchor>
    <xdr:from>
      <xdr:col>9</xdr:col>
      <xdr:colOff>219074</xdr:colOff>
      <xdr:row>22</xdr:row>
      <xdr:rowOff>95250</xdr:rowOff>
    </xdr:from>
    <xdr:to>
      <xdr:col>12</xdr:col>
      <xdr:colOff>304799</xdr:colOff>
      <xdr:row>24</xdr:row>
      <xdr:rowOff>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5705474" y="4286250"/>
          <a:ext cx="1914525" cy="2857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accent1"/>
              </a:solidFill>
            </a:rPr>
            <a:t>Link to Beef Magazine</a:t>
          </a:r>
        </a:p>
      </xdr:txBody>
    </xdr:sp>
    <xdr:clientData/>
  </xdr:twoCellAnchor>
  <xdr:twoCellAnchor>
    <xdr:from>
      <xdr:col>13</xdr:col>
      <xdr:colOff>552450</xdr:colOff>
      <xdr:row>35</xdr:row>
      <xdr:rowOff>104775</xdr:rowOff>
    </xdr:from>
    <xdr:to>
      <xdr:col>16</xdr:col>
      <xdr:colOff>514350</xdr:colOff>
      <xdr:row>40</xdr:row>
      <xdr:rowOff>28576</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8477250" y="6772275"/>
          <a:ext cx="1790700" cy="876301"/>
        </a:xfrm>
        <a:prstGeom prst="straightConnector1">
          <a:avLst/>
        </a:prstGeom>
        <a:ln w="603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1</xdr:row>
      <xdr:rowOff>1</xdr:rowOff>
    </xdr:from>
    <xdr:to>
      <xdr:col>3</xdr:col>
      <xdr:colOff>304800</xdr:colOff>
      <xdr:row>3</xdr:row>
      <xdr:rowOff>184284</xdr:rowOff>
    </xdr:to>
    <xdr:pic>
      <xdr:nvPicPr>
        <xdr:cNvPr id="8" name="Picture 7">
          <a:extLst>
            <a:ext uri="{FF2B5EF4-FFF2-40B4-BE49-F238E27FC236}">
              <a16:creationId xmlns:a16="http://schemas.microsoft.com/office/drawing/2014/main" id="{DE055EAF-070F-7BB8-C941-0B04BD0A793F}"/>
            </a:ext>
          </a:extLst>
        </xdr:cNvPr>
        <xdr:cNvPicPr>
          <a:picLocks noChangeAspect="1"/>
        </xdr:cNvPicPr>
      </xdr:nvPicPr>
      <xdr:blipFill>
        <a:blip xmlns:r="http://schemas.openxmlformats.org/officeDocument/2006/relationships" r:embed="rId3"/>
        <a:stretch>
          <a:fillRect/>
        </a:stretch>
      </xdr:blipFill>
      <xdr:spPr>
        <a:xfrm>
          <a:off x="1" y="190501"/>
          <a:ext cx="2133599" cy="565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25</xdr:row>
      <xdr:rowOff>114300</xdr:rowOff>
    </xdr:from>
    <xdr:to>
      <xdr:col>11</xdr:col>
      <xdr:colOff>600075</xdr:colOff>
      <xdr:row>29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725" y="6638925"/>
          <a:ext cx="98298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The information</a:t>
          </a:r>
          <a:r>
            <a:rPr lang="en-US" sz="1400" b="1" baseline="0"/>
            <a:t> in this spreadsheet is only as good as the values put in by the user.</a:t>
          </a:r>
          <a:endParaRPr lang="en-US" sz="1400" b="1"/>
        </a:p>
        <a:p>
          <a:r>
            <a:rPr lang="en-US" sz="1100"/>
            <a:t>Prepared by: Bill Halfman, Matt Akins and Ryan Sterry UWEX Agriculture Agent Monroe County, Dairy Mgt Specialist</a:t>
          </a:r>
          <a:r>
            <a:rPr lang="en-US" sz="1100" baseline="0"/>
            <a:t> &amp; Agriculture Agent St. Croix County respectively</a:t>
          </a:r>
        </a:p>
        <a:p>
          <a:r>
            <a:rPr lang="en-US" sz="1100" baseline="0"/>
            <a:t>Reviewed by: Dr. Dan Schaefer, UW Madison Animal Science Department</a:t>
          </a:r>
          <a:endParaRPr lang="en-US" sz="1100"/>
        </a:p>
      </xdr:txBody>
    </xdr:sp>
    <xdr:clientData/>
  </xdr:twoCellAnchor>
  <xdr:twoCellAnchor>
    <xdr:from>
      <xdr:col>0</xdr:col>
      <xdr:colOff>38100</xdr:colOff>
      <xdr:row>29</xdr:row>
      <xdr:rowOff>104775</xdr:rowOff>
    </xdr:from>
    <xdr:to>
      <xdr:col>11</xdr:col>
      <xdr:colOff>447675</xdr:colOff>
      <xdr:row>32</xdr:row>
      <xdr:rowOff>104775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8100" y="7429500"/>
          <a:ext cx="97250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1" u="none" strike="noStrike">
              <a:solidFill>
                <a:schemeClr val="dk1"/>
              </a:solidFill>
              <a:effectLst/>
              <a:latin typeface="+mn-lt"/>
              <a:ea typeface="+mn-ea"/>
              <a:cs typeface="+mn-cs"/>
            </a:rPr>
            <a:t>“An EEO/AA employer, University of Wisconsin Extension provides equal opportunities in employment and programming, including Title VI, Title IX and American with Disabilities (ADA) requirements.”</a:t>
          </a:r>
          <a:r>
            <a:rPr lang="en-US"/>
            <a:t> </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438150</xdr:colOff>
          <xdr:row>7</xdr:row>
          <xdr:rowOff>180975</xdr:rowOff>
        </xdr:from>
        <xdr:to>
          <xdr:col>0</xdr:col>
          <xdr:colOff>1352550</xdr:colOff>
          <xdr:row>8</xdr:row>
          <xdr:rowOff>428625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8</xdr:col>
      <xdr:colOff>0</xdr:colOff>
      <xdr:row>1</xdr:row>
      <xdr:rowOff>0</xdr:rowOff>
    </xdr:from>
    <xdr:to>
      <xdr:col>11</xdr:col>
      <xdr:colOff>28575</xdr:colOff>
      <xdr:row>3</xdr:row>
      <xdr:rowOff>170035</xdr:rowOff>
    </xdr:to>
    <xdr:pic>
      <xdr:nvPicPr>
        <xdr:cNvPr id="2" name="Picture 1">
          <a:extLst>
            <a:ext uri="{FF2B5EF4-FFF2-40B4-BE49-F238E27FC236}">
              <a16:creationId xmlns:a16="http://schemas.microsoft.com/office/drawing/2014/main" id="{0FF4AB46-E752-DDFB-C7F3-6203A36495E5}"/>
            </a:ext>
          </a:extLst>
        </xdr:cNvPr>
        <xdr:cNvPicPr>
          <a:picLocks noChangeAspect="1"/>
        </xdr:cNvPicPr>
      </xdr:nvPicPr>
      <xdr:blipFill>
        <a:blip xmlns:r="http://schemas.openxmlformats.org/officeDocument/2006/relationships" r:embed="rId1"/>
        <a:stretch>
          <a:fillRect/>
        </a:stretch>
      </xdr:blipFill>
      <xdr:spPr>
        <a:xfrm>
          <a:off x="7048500" y="238125"/>
          <a:ext cx="2295525" cy="608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
  <sheetViews>
    <sheetView workbookViewId="0">
      <selection activeCell="L2" sqref="L2"/>
    </sheetView>
  </sheetViews>
  <sheetFormatPr defaultRowHeight="15" x14ac:dyDescent="0.25"/>
  <sheetData/>
  <sheetProtection algorithmName="SHA-512" hashValue="vE2Dhbr9/MsZ2CSi3YfDF6c6qzDEq/R5R+KMn9taFIVNpn/j3Lv4n4eL/DVUsSLxEutrE9EdsF6yQ4JgmYrNSQ==" saltValue="7MT0c6CFY9aWSK4RtXUmfw==" spinCount="100000" sheet="1" objects="1" scenarios="1"/>
  <pageMargins left="0.7" right="0.7" top="0.75" bottom="0.75" header="0.3" footer="0.3"/>
  <pageSetup scale="95"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47"/>
  <sheetViews>
    <sheetView tabSelected="1" workbookViewId="0">
      <selection activeCell="M4" sqref="M4"/>
    </sheetView>
  </sheetViews>
  <sheetFormatPr defaultRowHeight="15.75" x14ac:dyDescent="0.25"/>
  <cols>
    <col min="1" max="1" width="24.5703125" style="1" customWidth="1"/>
    <col min="2" max="2" width="10.85546875" style="4" customWidth="1"/>
    <col min="3" max="3" width="10" style="4" customWidth="1"/>
    <col min="4" max="4" width="15" style="4" customWidth="1"/>
    <col min="5" max="5" width="10" style="4" customWidth="1"/>
    <col min="6" max="6" width="11.28515625" style="1" customWidth="1"/>
    <col min="7" max="7" width="11.42578125" style="1" customWidth="1"/>
    <col min="8" max="8" width="12.5703125" style="1" customWidth="1"/>
    <col min="9" max="9" width="11" style="1" customWidth="1"/>
    <col min="10" max="10" width="12" style="1" customWidth="1"/>
    <col min="11" max="11" width="11" style="1" customWidth="1"/>
    <col min="12" max="12" width="9.140625" style="1"/>
    <col min="13" max="13" width="11.85546875" style="1" bestFit="1" customWidth="1"/>
    <col min="14" max="16384" width="9.140625" style="1"/>
  </cols>
  <sheetData>
    <row r="1" spans="1:18" ht="18.75" x14ac:dyDescent="0.3">
      <c r="A1" s="18" t="s">
        <v>0</v>
      </c>
      <c r="B1" s="19"/>
      <c r="C1" s="13"/>
      <c r="D1" s="13"/>
      <c r="E1" s="13"/>
      <c r="F1" s="12"/>
      <c r="G1" s="12"/>
      <c r="H1" s="12"/>
      <c r="I1" s="12"/>
      <c r="J1" s="12"/>
      <c r="K1" s="12"/>
      <c r="L1" s="12"/>
      <c r="M1" s="12"/>
      <c r="N1" s="12"/>
      <c r="O1" s="12"/>
      <c r="P1" s="12"/>
      <c r="Q1" s="12"/>
    </row>
    <row r="2" spans="1:18" ht="18.75" x14ac:dyDescent="0.3">
      <c r="A2" s="18"/>
      <c r="B2" s="19"/>
      <c r="C2" s="13"/>
      <c r="D2" s="13"/>
      <c r="E2" s="13"/>
      <c r="F2" s="12"/>
      <c r="G2" s="12"/>
      <c r="H2" s="12"/>
      <c r="I2" s="12"/>
      <c r="J2" s="12"/>
      <c r="K2" s="12"/>
      <c r="L2" s="12"/>
      <c r="M2" s="12"/>
      <c r="N2" s="12"/>
      <c r="O2" s="12"/>
      <c r="P2" s="12"/>
      <c r="Q2" s="12"/>
    </row>
    <row r="3" spans="1:18" x14ac:dyDescent="0.25">
      <c r="A3" s="14" t="s">
        <v>13</v>
      </c>
      <c r="B3" s="13"/>
      <c r="C3" s="13"/>
      <c r="D3" s="13"/>
      <c r="E3" s="13"/>
      <c r="F3" s="12"/>
      <c r="G3" s="12"/>
      <c r="H3" s="12"/>
      <c r="I3" s="12"/>
      <c r="J3" s="12"/>
      <c r="K3" s="12"/>
      <c r="L3" s="12"/>
      <c r="M3" s="12"/>
      <c r="N3" s="12"/>
      <c r="O3" s="12"/>
      <c r="P3" s="12"/>
      <c r="Q3" s="12"/>
    </row>
    <row r="4" spans="1:18" x14ac:dyDescent="0.25">
      <c r="A4" s="12"/>
      <c r="B4" s="17"/>
      <c r="C4" s="21" t="s">
        <v>35</v>
      </c>
      <c r="D4" s="37"/>
      <c r="E4" s="22"/>
      <c r="F4" s="38"/>
      <c r="G4" s="12"/>
      <c r="H4" s="12"/>
      <c r="I4" s="12"/>
      <c r="J4" s="12"/>
      <c r="K4" s="12"/>
      <c r="L4" s="12"/>
      <c r="M4" s="12"/>
      <c r="N4" s="12"/>
      <c r="O4" s="12"/>
      <c r="P4" s="12"/>
      <c r="Q4" s="12"/>
    </row>
    <row r="5" spans="1:18" s="2" customFormat="1" x14ac:dyDescent="0.25">
      <c r="B5" s="30"/>
      <c r="C5" s="31"/>
      <c r="D5" s="30"/>
      <c r="E5" s="30"/>
      <c r="F5" s="14"/>
      <c r="G5" s="14"/>
      <c r="H5" s="14"/>
      <c r="I5" s="14"/>
      <c r="J5" s="14"/>
      <c r="K5" s="14"/>
      <c r="L5" s="14"/>
      <c r="M5" s="14"/>
      <c r="N5" s="14"/>
      <c r="O5" s="14"/>
      <c r="P5" s="14"/>
      <c r="Q5" s="14"/>
    </row>
    <row r="6" spans="1:18" ht="63.75" customHeight="1" x14ac:dyDescent="0.25">
      <c r="A6" s="12"/>
      <c r="B6" s="15" t="s">
        <v>2</v>
      </c>
      <c r="C6" s="15" t="s">
        <v>5</v>
      </c>
      <c r="D6" s="15" t="s">
        <v>3</v>
      </c>
      <c r="E6" s="15" t="s">
        <v>7</v>
      </c>
      <c r="F6" s="41" t="s">
        <v>14</v>
      </c>
      <c r="G6" s="42"/>
      <c r="H6" s="42"/>
      <c r="I6" s="42"/>
      <c r="J6" s="42"/>
      <c r="K6" s="12"/>
      <c r="L6" s="12"/>
      <c r="M6" s="12"/>
      <c r="N6" s="12"/>
      <c r="O6" s="12"/>
      <c r="P6" s="12"/>
      <c r="Q6" s="12"/>
    </row>
    <row r="7" spans="1:18" x14ac:dyDescent="0.25">
      <c r="A7" s="2" t="s">
        <v>1</v>
      </c>
      <c r="B7" s="8">
        <v>48</v>
      </c>
      <c r="C7" s="9">
        <v>4</v>
      </c>
      <c r="D7" s="8">
        <v>24</v>
      </c>
      <c r="E7" s="6">
        <f>(B7*C7)/D7</f>
        <v>8</v>
      </c>
      <c r="F7" s="12"/>
      <c r="G7" s="12"/>
      <c r="H7" s="12"/>
      <c r="I7" s="12"/>
      <c r="J7" s="12"/>
      <c r="K7" s="12"/>
      <c r="L7" s="12"/>
      <c r="M7" s="12"/>
      <c r="N7" s="12"/>
      <c r="O7" s="12"/>
      <c r="P7" s="12"/>
      <c r="Q7" s="12"/>
    </row>
    <row r="8" spans="1:18" ht="34.5" customHeight="1" x14ac:dyDescent="0.25">
      <c r="A8" s="12"/>
      <c r="B8" s="36" t="s">
        <v>36</v>
      </c>
      <c r="C8" s="13"/>
      <c r="D8" s="36"/>
      <c r="E8" s="13"/>
      <c r="F8" s="36"/>
      <c r="G8" s="12"/>
      <c r="H8" s="12"/>
      <c r="I8" s="12"/>
      <c r="J8" s="12"/>
      <c r="K8" s="12"/>
      <c r="L8" s="12"/>
      <c r="M8" s="39" t="s">
        <v>28</v>
      </c>
      <c r="N8" s="40"/>
      <c r="O8" s="12"/>
      <c r="P8" s="12"/>
      <c r="Q8" s="12"/>
      <c r="R8" s="12"/>
    </row>
    <row r="9" spans="1:18" s="3" customFormat="1" ht="63" x14ac:dyDescent="0.25">
      <c r="A9" s="5"/>
      <c r="B9" s="20" t="s">
        <v>27</v>
      </c>
      <c r="C9" s="20" t="s">
        <v>6</v>
      </c>
      <c r="D9" s="20" t="s">
        <v>29</v>
      </c>
      <c r="E9" s="20" t="s">
        <v>26</v>
      </c>
      <c r="F9" s="20" t="s">
        <v>18</v>
      </c>
      <c r="G9" s="20" t="s">
        <v>23</v>
      </c>
      <c r="H9" s="20" t="s">
        <v>19</v>
      </c>
      <c r="I9" s="20" t="s">
        <v>24</v>
      </c>
      <c r="J9" s="20" t="s">
        <v>20</v>
      </c>
      <c r="K9" s="20" t="s">
        <v>25</v>
      </c>
      <c r="L9" s="20" t="s">
        <v>21</v>
      </c>
      <c r="M9" s="20" t="s">
        <v>8</v>
      </c>
      <c r="N9" s="20" t="s">
        <v>17</v>
      </c>
      <c r="O9" s="16"/>
      <c r="P9" s="16"/>
      <c r="Q9" s="16"/>
      <c r="R9" s="16"/>
    </row>
    <row r="10" spans="1:18" x14ac:dyDescent="0.25">
      <c r="A10" s="26" t="s">
        <v>4</v>
      </c>
      <c r="B10" s="27"/>
      <c r="C10" s="27"/>
      <c r="D10" s="27"/>
      <c r="E10" s="27"/>
      <c r="F10" s="27"/>
      <c r="G10" s="28"/>
      <c r="H10" s="28"/>
      <c r="I10" s="28"/>
      <c r="J10" s="28"/>
      <c r="K10" s="28"/>
      <c r="L10" s="28"/>
      <c r="M10" s="28"/>
      <c r="N10" s="29"/>
      <c r="O10" s="12"/>
      <c r="P10" s="12"/>
      <c r="Q10" s="12"/>
      <c r="R10" s="12"/>
    </row>
    <row r="11" spans="1:18" x14ac:dyDescent="0.25">
      <c r="A11" s="7" t="s">
        <v>32</v>
      </c>
      <c r="B11" s="9">
        <v>115</v>
      </c>
      <c r="C11" s="11">
        <v>0.84499999999999997</v>
      </c>
      <c r="D11" s="11">
        <v>0.02</v>
      </c>
      <c r="E11" s="11">
        <v>0.09</v>
      </c>
      <c r="F11" s="25">
        <f>(B11/(((2000*C11)*(1-D11))*E11))</f>
        <v>0.77151176052274961</v>
      </c>
      <c r="G11" s="11">
        <v>0.88</v>
      </c>
      <c r="H11" s="34">
        <f>(B11/(((2000*C11)*(1-D11))*G11))</f>
        <v>7.8904611871644825E-2</v>
      </c>
      <c r="I11" s="33">
        <v>0.98</v>
      </c>
      <c r="J11" s="34">
        <f>(B11/(((2000*C11)*(1-D11))*I11))</f>
        <v>7.0853120864334138E-2</v>
      </c>
      <c r="K11" s="33">
        <v>0.65</v>
      </c>
      <c r="L11" s="34">
        <f>(B11/(((2000*C11)*(1-D11))*K11))</f>
        <v>0.10682470530314994</v>
      </c>
      <c r="M11" s="24">
        <f>(B19/(2000*C19*(1-D19)*E19))*(E11*2000*C11*(1-D11))</f>
        <v>57.864130434782602</v>
      </c>
      <c r="N11" s="24">
        <f>(B11/(2000*C11*(1-D11)*G11))*(C11*2000*G11*(1-D11))</f>
        <v>114.99999999999999</v>
      </c>
      <c r="O11" s="12"/>
      <c r="P11" s="12"/>
      <c r="Q11" s="12"/>
      <c r="R11" s="12"/>
    </row>
    <row r="12" spans="1:18" x14ac:dyDescent="0.25">
      <c r="A12" s="10"/>
      <c r="B12" s="9"/>
      <c r="C12" s="11"/>
      <c r="D12" s="11"/>
      <c r="E12" s="11"/>
      <c r="F12" s="25" t="e">
        <f t="shared" ref="F12:F17" si="0">(B12/(((2000*C12)*(1-D12))*E12))</f>
        <v>#DIV/0!</v>
      </c>
      <c r="G12" s="11"/>
      <c r="H12" s="34" t="e">
        <f t="shared" ref="H12:H17" si="1">(B12/(((2000*C12)*(1-D12))*G12))</f>
        <v>#DIV/0!</v>
      </c>
      <c r="I12" s="33"/>
      <c r="J12" s="34" t="e">
        <f t="shared" ref="J12:J17" si="2">(B12/(((2000*C12)*(1-D12))*I12))</f>
        <v>#DIV/0!</v>
      </c>
      <c r="K12" s="33"/>
      <c r="L12" s="34" t="e">
        <f t="shared" ref="L12:L17" si="3">(B12/(((2000*C12)*(1-D12))*K12))</f>
        <v>#DIV/0!</v>
      </c>
      <c r="M12" s="24">
        <f>(B19/(2000*C19*(1-D19)*E19))*(C12*2000*E12*(1-D12))</f>
        <v>0</v>
      </c>
      <c r="N12" s="24">
        <f>(B11/(2000*C11*(1-D11)*G11))*(C12*2000*G12*(1-D12))</f>
        <v>0</v>
      </c>
      <c r="O12" s="12"/>
      <c r="P12" s="12"/>
      <c r="Q12" s="12"/>
      <c r="R12" s="12"/>
    </row>
    <row r="13" spans="1:18" x14ac:dyDescent="0.25">
      <c r="A13" s="10" t="s">
        <v>10</v>
      </c>
      <c r="B13" s="9">
        <v>168</v>
      </c>
      <c r="C13" s="11">
        <v>0.86499999999999999</v>
      </c>
      <c r="D13" s="11">
        <v>0.02</v>
      </c>
      <c r="E13" s="11">
        <v>0.13</v>
      </c>
      <c r="F13" s="25">
        <f t="shared" si="0"/>
        <v>0.76224353681001089</v>
      </c>
      <c r="G13" s="11">
        <v>0.76</v>
      </c>
      <c r="H13" s="34">
        <f t="shared" si="1"/>
        <v>0.1303837628753966</v>
      </c>
      <c r="I13" s="33">
        <v>0.81</v>
      </c>
      <c r="J13" s="34">
        <f t="shared" si="2"/>
        <v>0.12233538245098939</v>
      </c>
      <c r="K13" s="33">
        <v>0.52</v>
      </c>
      <c r="L13" s="34">
        <f t="shared" si="3"/>
        <v>0.19056088420250272</v>
      </c>
      <c r="M13" s="24">
        <f>(B19/(2000*C19*(1-D19)*E19))*(C13*2000*E13*(1-D13))</f>
        <v>85.559782608695642</v>
      </c>
      <c r="N13" s="24">
        <f>(B11/(2000*C11*(1-D11)*G11))*(C13*2000*G13*(1-D13))</f>
        <v>101.66890801506183</v>
      </c>
      <c r="O13" s="12"/>
      <c r="P13" s="12"/>
      <c r="Q13" s="12"/>
      <c r="R13" s="12"/>
    </row>
    <row r="14" spans="1:18" x14ac:dyDescent="0.25">
      <c r="A14" s="10" t="s">
        <v>22</v>
      </c>
      <c r="B14" s="9">
        <v>130</v>
      </c>
      <c r="C14" s="11">
        <v>0.89</v>
      </c>
      <c r="D14" s="11">
        <v>0.02</v>
      </c>
      <c r="E14" s="11">
        <v>0.17</v>
      </c>
      <c r="F14" s="25">
        <f t="shared" si="0"/>
        <v>0.43837759823030337</v>
      </c>
      <c r="G14" s="11">
        <v>0.82</v>
      </c>
      <c r="H14" s="34">
        <f t="shared" si="1"/>
        <v>9.0883160608721439E-2</v>
      </c>
      <c r="I14" s="33">
        <v>0.87</v>
      </c>
      <c r="J14" s="34">
        <f t="shared" si="2"/>
        <v>8.565999045879491E-2</v>
      </c>
      <c r="K14" s="33">
        <v>0.56999999999999995</v>
      </c>
      <c r="L14" s="34">
        <f t="shared" si="3"/>
        <v>0.13074419596342382</v>
      </c>
      <c r="M14" s="24">
        <f>(B19/(2000*C19*(1-D19)*E19))*(C14*2000*E14*(1-D14))</f>
        <v>115.1195652173913</v>
      </c>
      <c r="N14" s="24">
        <f>(B11/(2000*C11*(1-D11)*G11))*(C14*2000*G14*(1-D14))</f>
        <v>112.86578805809572</v>
      </c>
      <c r="O14" s="12"/>
      <c r="P14" s="12"/>
      <c r="Q14" s="12"/>
      <c r="R14" s="12"/>
    </row>
    <row r="15" spans="1:18" x14ac:dyDescent="0.25">
      <c r="A15" s="10" t="s">
        <v>15</v>
      </c>
      <c r="B15" s="9">
        <v>35</v>
      </c>
      <c r="C15" s="11">
        <v>0.35</v>
      </c>
      <c r="D15" s="11">
        <v>0.1</v>
      </c>
      <c r="E15" s="11">
        <v>7.0000000000000007E-2</v>
      </c>
      <c r="F15" s="25">
        <f t="shared" si="0"/>
        <v>0.79365079365079361</v>
      </c>
      <c r="G15" s="11">
        <v>0.72</v>
      </c>
      <c r="H15" s="34">
        <f t="shared" si="1"/>
        <v>7.7160493827160503E-2</v>
      </c>
      <c r="I15" s="33">
        <v>0.75</v>
      </c>
      <c r="J15" s="34">
        <f t="shared" si="2"/>
        <v>7.407407407407407E-2</v>
      </c>
      <c r="K15" s="33">
        <v>0.47</v>
      </c>
      <c r="L15" s="34">
        <f t="shared" si="3"/>
        <v>0.11820330969267141</v>
      </c>
      <c r="M15" s="24">
        <f>(B19/(2000*C19*(1-D19)*E19))*(C15*2000*E15*(1-D15))</f>
        <v>17.119565217391305</v>
      </c>
      <c r="N15" s="24">
        <f>(B11/(2000*C11*(1-D11)*G11))*(C15*2000*G15*(1-D15))</f>
        <v>35.791131944978098</v>
      </c>
      <c r="O15" s="12"/>
      <c r="P15" s="12"/>
      <c r="Q15" s="12"/>
      <c r="R15" s="12"/>
    </row>
    <row r="16" spans="1:18" x14ac:dyDescent="0.25">
      <c r="A16" s="10" t="s">
        <v>34</v>
      </c>
      <c r="B16" s="9">
        <v>212</v>
      </c>
      <c r="C16" s="11">
        <v>0.89</v>
      </c>
      <c r="D16" s="11">
        <v>0.02</v>
      </c>
      <c r="E16" s="11">
        <v>0.12</v>
      </c>
      <c r="F16" s="25">
        <f t="shared" si="0"/>
        <v>1.0127646564243675</v>
      </c>
      <c r="G16" s="11">
        <v>0.74</v>
      </c>
      <c r="H16" s="34">
        <f t="shared" si="1"/>
        <v>0.16423210644719474</v>
      </c>
      <c r="I16" s="33">
        <v>0.78</v>
      </c>
      <c r="J16" s="34">
        <f t="shared" si="2"/>
        <v>0.15580994714221041</v>
      </c>
      <c r="K16" s="33">
        <v>0.49</v>
      </c>
      <c r="L16" s="34">
        <f t="shared" si="3"/>
        <v>0.24802399749168186</v>
      </c>
      <c r="M16" s="24">
        <f>(B19/(2000*C19*(1-D19)*E19))*(C16*2000*E16*(1-D16))</f>
        <v>81.260869565217376</v>
      </c>
      <c r="N16" s="24">
        <f>(B11/(2000*C11*(1-D11)*G11))*(C16*2000*G16*(1-D16))</f>
        <v>101.85449166218395</v>
      </c>
      <c r="O16" s="12"/>
      <c r="P16" s="12"/>
      <c r="Q16" s="12"/>
      <c r="R16" s="12"/>
    </row>
    <row r="17" spans="1:18" x14ac:dyDescent="0.25">
      <c r="A17" s="10"/>
      <c r="B17" s="9"/>
      <c r="C17" s="11"/>
      <c r="D17" s="11"/>
      <c r="E17" s="11"/>
      <c r="F17" s="25" t="e">
        <f t="shared" si="0"/>
        <v>#DIV/0!</v>
      </c>
      <c r="G17" s="11"/>
      <c r="H17" s="34" t="e">
        <f t="shared" si="1"/>
        <v>#DIV/0!</v>
      </c>
      <c r="I17" s="33"/>
      <c r="J17" s="34" t="e">
        <f t="shared" si="2"/>
        <v>#DIV/0!</v>
      </c>
      <c r="K17" s="33"/>
      <c r="L17" s="34" t="e">
        <f t="shared" si="3"/>
        <v>#DIV/0!</v>
      </c>
      <c r="M17" s="24">
        <f>(B19/(2000*C19*(1-D19)*E19))*(C17*2000*E17*(1-D17))</f>
        <v>0</v>
      </c>
      <c r="N17" s="24">
        <f>(B11/(2000*C11*(1-D11)*G11))*(C17*2000*G17*(1-D17))</f>
        <v>0</v>
      </c>
      <c r="O17" s="12"/>
      <c r="P17" s="12"/>
      <c r="Q17" s="12"/>
      <c r="R17" s="12"/>
    </row>
    <row r="18" spans="1:18" x14ac:dyDescent="0.25">
      <c r="A18" s="26" t="s">
        <v>9</v>
      </c>
      <c r="B18" s="27"/>
      <c r="C18" s="27"/>
      <c r="D18" s="27"/>
      <c r="E18" s="27"/>
      <c r="F18" s="35"/>
      <c r="G18" s="27"/>
      <c r="H18" s="27"/>
      <c r="I18" s="27"/>
      <c r="J18" s="27"/>
      <c r="K18" s="27"/>
      <c r="L18" s="27"/>
      <c r="M18" s="28"/>
      <c r="N18" s="29"/>
      <c r="O18" s="12"/>
      <c r="P18" s="12"/>
      <c r="Q18" s="12"/>
      <c r="R18" s="12"/>
    </row>
    <row r="19" spans="1:18" x14ac:dyDescent="0.25">
      <c r="A19" s="7" t="s">
        <v>33</v>
      </c>
      <c r="B19" s="9">
        <v>315</v>
      </c>
      <c r="C19" s="11">
        <v>0.9</v>
      </c>
      <c r="D19" s="11">
        <v>0.02</v>
      </c>
      <c r="E19" s="11">
        <v>0.46</v>
      </c>
      <c r="F19" s="25">
        <f>(B19/(((2000*C19)*(1-D19))*E19))</f>
        <v>0.38819875776397511</v>
      </c>
      <c r="G19" s="11">
        <v>0.84</v>
      </c>
      <c r="H19" s="34">
        <f>(B19/(((2000*C19)*(1-D19))*G19))</f>
        <v>0.21258503401360546</v>
      </c>
      <c r="I19" s="8">
        <v>0.92</v>
      </c>
      <c r="J19" s="34">
        <f>(B19/(((2000*C19)*(1-D19))*I19))</f>
        <v>0.19409937888198756</v>
      </c>
      <c r="K19" s="8">
        <v>0.61</v>
      </c>
      <c r="L19" s="34">
        <f>(B19/(((2000*C19)*(1-D19))*K19))</f>
        <v>0.29274004683840749</v>
      </c>
      <c r="M19" s="24">
        <f>(B19/(2000*C19*(1-D19)*E19))*(C19*2000*E19*(1-D19))</f>
        <v>314.99999999999994</v>
      </c>
      <c r="N19" s="24">
        <f>(B11/(2000*C11*(1-D11)*G11))*(C19*2000*G19*(1-D19))</f>
        <v>116.91769768692843</v>
      </c>
      <c r="O19" s="12"/>
      <c r="P19" s="12"/>
      <c r="Q19" s="12"/>
      <c r="R19" s="12"/>
    </row>
    <row r="20" spans="1:18" x14ac:dyDescent="0.25">
      <c r="A20" s="10" t="s">
        <v>11</v>
      </c>
      <c r="B20" s="9">
        <v>150</v>
      </c>
      <c r="C20" s="11">
        <v>0.91</v>
      </c>
      <c r="D20" s="11">
        <v>0.02</v>
      </c>
      <c r="E20" s="11">
        <v>0.31</v>
      </c>
      <c r="F20" s="25">
        <f t="shared" ref="F20:F25" si="4">(B20/(((2000*C20)*(1-D20))*E20))</f>
        <v>0.27128894804997505</v>
      </c>
      <c r="G20" s="11">
        <v>0.96</v>
      </c>
      <c r="H20" s="34">
        <f t="shared" ref="H20:H25" si="5">(B20/(((2000*C20)*(1-D20))*G20))</f>
        <v>8.7603722807804443E-2</v>
      </c>
      <c r="I20" s="8">
        <v>1.0900000000000001</v>
      </c>
      <c r="J20" s="34">
        <f t="shared" ref="J20:J25" si="6">(B20/(((2000*C20)*(1-D20))*I20))</f>
        <v>7.7155572381185561E-2</v>
      </c>
      <c r="K20" s="8">
        <v>0.74</v>
      </c>
      <c r="L20" s="34">
        <f t="shared" ref="L20:L25" si="7">(B20/(((2000*C20)*(1-D20))*K20))</f>
        <v>0.11364807283174631</v>
      </c>
      <c r="M20" s="24">
        <f>(B19/(2000*C19*(1-D19)*E19))*(C20*2000*E20*(1-D20))</f>
        <v>214.64130434782609</v>
      </c>
      <c r="N20" s="24">
        <f>(B11/(2000*C11*(1-D11)*G11))*(C20*2000*G20*(1-D20))</f>
        <v>135.10489510489509</v>
      </c>
      <c r="O20" s="12"/>
      <c r="P20" s="12"/>
      <c r="Q20" s="12"/>
      <c r="R20" s="12"/>
    </row>
    <row r="21" spans="1:18" x14ac:dyDescent="0.25">
      <c r="A21" s="10" t="s">
        <v>31</v>
      </c>
      <c r="B21" s="9">
        <v>50</v>
      </c>
      <c r="C21" s="11">
        <v>0.36</v>
      </c>
      <c r="D21" s="11">
        <v>0.15</v>
      </c>
      <c r="E21" s="11">
        <v>0.31</v>
      </c>
      <c r="F21" s="25">
        <f t="shared" si="4"/>
        <v>0.2635462787265444</v>
      </c>
      <c r="G21" s="11">
        <v>0.96</v>
      </c>
      <c r="H21" s="34">
        <f t="shared" si="5"/>
        <v>8.5103485838779955E-2</v>
      </c>
      <c r="I21" s="8">
        <v>1.0900000000000001</v>
      </c>
      <c r="J21" s="34">
        <f t="shared" si="6"/>
        <v>7.4953528812136475E-2</v>
      </c>
      <c r="K21" s="8">
        <v>0.74</v>
      </c>
      <c r="L21" s="34">
        <f t="shared" si="7"/>
        <v>0.11040452216922805</v>
      </c>
      <c r="M21" s="24">
        <f>(B19/(2000*C19*(1-D19)*E19))*(C21*2000*E21*(1-D21))</f>
        <v>73.649068322981364</v>
      </c>
      <c r="N21" s="24">
        <f>(B11/(2000*C11*(1-D11)*G11))*(C21*2000*G21*(1-D21))</f>
        <v>46.358037566828763</v>
      </c>
      <c r="O21" s="12"/>
      <c r="P21" s="12"/>
      <c r="Q21" s="12"/>
      <c r="R21" s="12"/>
    </row>
    <row r="22" spans="1:18" x14ac:dyDescent="0.25">
      <c r="A22" s="10" t="s">
        <v>16</v>
      </c>
      <c r="B22" s="9">
        <v>249.5</v>
      </c>
      <c r="C22" s="11">
        <v>0.88</v>
      </c>
      <c r="D22" s="11">
        <v>0.02</v>
      </c>
      <c r="E22" s="11">
        <v>0.41</v>
      </c>
      <c r="F22" s="25">
        <f t="shared" si="4"/>
        <v>0.3528157382687</v>
      </c>
      <c r="G22" s="11">
        <v>0.92</v>
      </c>
      <c r="H22" s="34">
        <f t="shared" si="5"/>
        <v>0.15723310075018149</v>
      </c>
      <c r="I22" s="8">
        <v>1.03</v>
      </c>
      <c r="J22" s="34">
        <f t="shared" si="6"/>
        <v>0.14044121620404559</v>
      </c>
      <c r="K22" s="8">
        <v>0.7</v>
      </c>
      <c r="L22" s="34">
        <f t="shared" si="7"/>
        <v>0.20664921812880999</v>
      </c>
      <c r="M22" s="24">
        <f>(B19/(2000*C19*(1-D19)*E19))*(C22*2000*E22*(1-D22))</f>
        <v>274.5217391304347</v>
      </c>
      <c r="N22" s="24">
        <f>(B11/(2000*C11*(1-D11)*G11))*(C22*2000*G22*(1-D22))</f>
        <v>125.20710059171596</v>
      </c>
      <c r="O22" s="12"/>
      <c r="P22" s="12"/>
      <c r="Q22" s="12"/>
      <c r="R22" s="12"/>
    </row>
    <row r="23" spans="1:18" x14ac:dyDescent="0.25">
      <c r="A23" s="10" t="s">
        <v>30</v>
      </c>
      <c r="B23" s="9">
        <v>165</v>
      </c>
      <c r="C23" s="11">
        <v>0.9</v>
      </c>
      <c r="D23" s="11">
        <v>0.05</v>
      </c>
      <c r="E23" s="11">
        <v>0.19</v>
      </c>
      <c r="F23" s="25">
        <f t="shared" si="4"/>
        <v>0.50784856879039708</v>
      </c>
      <c r="G23" s="11">
        <v>0.59</v>
      </c>
      <c r="H23" s="34">
        <f t="shared" si="5"/>
        <v>0.16354445435622955</v>
      </c>
      <c r="I23" s="8">
        <v>0.59</v>
      </c>
      <c r="J23" s="34">
        <f t="shared" si="6"/>
        <v>0.16354445435622955</v>
      </c>
      <c r="K23" s="8">
        <v>0.28000000000000003</v>
      </c>
      <c r="L23" s="34">
        <f t="shared" si="7"/>
        <v>0.34461152882205509</v>
      </c>
      <c r="M23" s="24">
        <f>(B19/(2000*C19*(1-D19)*E19))*(C23*2000*E23*(1-D23))</f>
        <v>126.12577639751551</v>
      </c>
      <c r="N23" s="24">
        <f>(B11/(2000*C11*(1-D11)*G11))*(C23*2000*G23*(1-D23))</f>
        <v>79.606862917302465</v>
      </c>
      <c r="O23" s="12"/>
      <c r="P23" s="12"/>
      <c r="Q23" s="12"/>
      <c r="R23" s="12"/>
    </row>
    <row r="24" spans="1:18" x14ac:dyDescent="0.25">
      <c r="A24" s="10"/>
      <c r="B24" s="9"/>
      <c r="C24" s="11"/>
      <c r="D24" s="11"/>
      <c r="E24" s="11"/>
      <c r="F24" s="25" t="e">
        <f t="shared" si="4"/>
        <v>#DIV/0!</v>
      </c>
      <c r="G24" s="11"/>
      <c r="H24" s="34" t="e">
        <f t="shared" si="5"/>
        <v>#DIV/0!</v>
      </c>
      <c r="I24" s="8"/>
      <c r="J24" s="34" t="e">
        <f t="shared" si="6"/>
        <v>#DIV/0!</v>
      </c>
      <c r="K24" s="8"/>
      <c r="L24" s="34" t="e">
        <f t="shared" si="7"/>
        <v>#DIV/0!</v>
      </c>
      <c r="M24" s="24">
        <f>(B19/(2000*C19*(1-D19)*E19))*(C24*2000*E24*(1-D24))</f>
        <v>0</v>
      </c>
      <c r="N24" s="24">
        <f>(B11/(2000*C11*(1-D11)*G11))*(C24*2000*G24*(1-D24))</f>
        <v>0</v>
      </c>
      <c r="O24" s="12"/>
      <c r="P24" s="12"/>
      <c r="Q24" s="12"/>
      <c r="R24" s="12"/>
    </row>
    <row r="25" spans="1:18" x14ac:dyDescent="0.25">
      <c r="A25" s="10"/>
      <c r="B25" s="9"/>
      <c r="C25" s="11"/>
      <c r="D25" s="11"/>
      <c r="E25" s="11"/>
      <c r="F25" s="25" t="e">
        <f t="shared" si="4"/>
        <v>#DIV/0!</v>
      </c>
      <c r="G25" s="11"/>
      <c r="H25" s="34" t="e">
        <f t="shared" si="5"/>
        <v>#DIV/0!</v>
      </c>
      <c r="I25" s="8"/>
      <c r="J25" s="34" t="e">
        <f t="shared" si="6"/>
        <v>#DIV/0!</v>
      </c>
      <c r="K25" s="8"/>
      <c r="L25" s="34" t="e">
        <f t="shared" si="7"/>
        <v>#DIV/0!</v>
      </c>
      <c r="M25" s="24">
        <f>(B19/(2000*C19*(1-D19)*E19))*(C25*2000*E25*(1-D25))</f>
        <v>0</v>
      </c>
      <c r="N25" s="24">
        <f>(B11/(2000*C11*(1-D11)*G11))*(C25*2000*G25*(1-D25))</f>
        <v>0</v>
      </c>
      <c r="O25" s="12"/>
      <c r="P25" s="12"/>
      <c r="Q25" s="12"/>
      <c r="R25" s="12"/>
    </row>
    <row r="26" spans="1:18" x14ac:dyDescent="0.25">
      <c r="A26" s="12"/>
      <c r="B26" s="13"/>
      <c r="C26" s="13"/>
      <c r="D26" s="13"/>
      <c r="E26" s="13"/>
      <c r="F26" s="12"/>
      <c r="G26" s="12"/>
      <c r="H26" s="12"/>
      <c r="I26" s="12"/>
      <c r="J26" s="12"/>
      <c r="K26" s="12"/>
      <c r="L26" s="12"/>
      <c r="M26" s="12"/>
      <c r="N26" s="12"/>
      <c r="O26" s="12"/>
      <c r="P26" s="12"/>
      <c r="Q26" s="12"/>
    </row>
    <row r="27" spans="1:18" x14ac:dyDescent="0.25">
      <c r="A27" s="12"/>
      <c r="B27" s="13"/>
      <c r="C27" s="13"/>
      <c r="D27" s="13"/>
      <c r="E27" s="13"/>
      <c r="F27" s="12"/>
      <c r="G27" s="12"/>
      <c r="H27" s="12"/>
      <c r="I27" s="12"/>
      <c r="J27" s="12"/>
      <c r="K27" s="12"/>
      <c r="L27" s="12"/>
      <c r="M27" s="23" t="s">
        <v>12</v>
      </c>
      <c r="N27" s="12"/>
      <c r="O27" s="12"/>
      <c r="P27" s="12"/>
      <c r="Q27" s="12"/>
    </row>
    <row r="28" spans="1:18" x14ac:dyDescent="0.25">
      <c r="A28" s="12"/>
      <c r="B28" s="13"/>
      <c r="C28" s="13"/>
      <c r="D28" s="13"/>
      <c r="E28" s="13"/>
      <c r="F28" s="12"/>
      <c r="G28" s="12"/>
      <c r="H28" s="12"/>
      <c r="I28" s="12"/>
      <c r="J28" s="12"/>
      <c r="K28" s="12"/>
      <c r="L28" s="12"/>
      <c r="M28" s="32">
        <v>43403</v>
      </c>
      <c r="N28" s="12"/>
      <c r="O28" s="12"/>
      <c r="P28" s="12"/>
      <c r="Q28" s="12"/>
    </row>
    <row r="29" spans="1:18" x14ac:dyDescent="0.25">
      <c r="A29" s="12"/>
      <c r="B29" s="13"/>
      <c r="C29" s="13"/>
      <c r="D29" s="13"/>
      <c r="E29" s="13"/>
      <c r="F29" s="12"/>
      <c r="G29" s="12"/>
      <c r="H29" s="12"/>
      <c r="I29" s="12"/>
      <c r="J29" s="12"/>
      <c r="K29" s="12"/>
      <c r="L29" s="12"/>
      <c r="M29" s="12"/>
      <c r="N29" s="12"/>
      <c r="O29" s="12"/>
      <c r="P29" s="12"/>
      <c r="Q29" s="12"/>
    </row>
    <row r="30" spans="1:18" x14ac:dyDescent="0.25">
      <c r="A30" s="12"/>
      <c r="B30" s="13"/>
      <c r="C30" s="13"/>
      <c r="D30" s="13"/>
      <c r="E30" s="13"/>
      <c r="F30" s="12"/>
      <c r="G30" s="12"/>
      <c r="H30" s="12"/>
      <c r="I30" s="12"/>
      <c r="J30" s="12"/>
      <c r="K30" s="12"/>
      <c r="L30" s="12"/>
      <c r="N30" s="12"/>
      <c r="O30" s="12"/>
      <c r="P30" s="12"/>
      <c r="Q30" s="12"/>
    </row>
    <row r="31" spans="1:18" x14ac:dyDescent="0.25">
      <c r="A31" s="12"/>
      <c r="B31" s="13"/>
      <c r="C31" s="13"/>
      <c r="D31" s="13"/>
      <c r="E31" s="13"/>
      <c r="F31" s="12"/>
      <c r="G31" s="12"/>
      <c r="H31" s="12"/>
      <c r="I31" s="12"/>
      <c r="J31" s="12"/>
      <c r="K31" s="12"/>
      <c r="L31" s="12"/>
      <c r="N31" s="12"/>
      <c r="O31" s="12"/>
      <c r="P31" s="12"/>
      <c r="Q31" s="12"/>
    </row>
    <row r="32" spans="1:18" x14ac:dyDescent="0.25">
      <c r="A32" s="12"/>
      <c r="B32" s="13"/>
      <c r="C32" s="13"/>
      <c r="D32" s="13"/>
      <c r="E32" s="13"/>
      <c r="F32" s="12"/>
      <c r="G32" s="12"/>
      <c r="H32" s="12"/>
      <c r="I32" s="12"/>
      <c r="J32" s="12"/>
      <c r="K32" s="12"/>
      <c r="L32" s="12"/>
      <c r="M32" s="12"/>
      <c r="N32" s="12"/>
      <c r="O32" s="12"/>
      <c r="P32" s="12"/>
      <c r="Q32" s="12"/>
    </row>
    <row r="33" spans="1:17" x14ac:dyDescent="0.25">
      <c r="A33" s="12"/>
      <c r="B33" s="13"/>
      <c r="C33" s="13"/>
      <c r="D33" s="13"/>
      <c r="E33" s="13"/>
      <c r="F33" s="12"/>
      <c r="G33" s="12"/>
      <c r="H33" s="12"/>
      <c r="I33" s="12"/>
      <c r="J33" s="12"/>
      <c r="K33" s="12"/>
      <c r="L33" s="12"/>
      <c r="M33" s="12"/>
      <c r="N33" s="12"/>
      <c r="O33" s="12"/>
      <c r="P33" s="12"/>
      <c r="Q33" s="12"/>
    </row>
    <row r="34" spans="1:17" x14ac:dyDescent="0.25">
      <c r="A34" s="12"/>
      <c r="B34" s="13"/>
      <c r="C34" s="13"/>
      <c r="D34" s="13"/>
      <c r="E34" s="13"/>
      <c r="F34" s="12"/>
      <c r="G34" s="12"/>
      <c r="H34" s="12"/>
      <c r="I34" s="12"/>
      <c r="J34" s="12"/>
      <c r="K34" s="12"/>
      <c r="L34" s="12"/>
      <c r="M34" s="12"/>
      <c r="N34" s="12"/>
      <c r="O34" s="12"/>
      <c r="P34" s="12"/>
      <c r="Q34" s="12"/>
    </row>
    <row r="35" spans="1:17" x14ac:dyDescent="0.25">
      <c r="A35" s="12"/>
      <c r="B35" s="13"/>
      <c r="C35" s="13"/>
      <c r="D35" s="13"/>
      <c r="E35" s="13"/>
      <c r="F35" s="12"/>
      <c r="G35" s="12"/>
      <c r="H35" s="12"/>
      <c r="I35" s="12"/>
      <c r="J35" s="12"/>
      <c r="K35" s="12"/>
      <c r="L35" s="12"/>
      <c r="M35" s="12"/>
      <c r="N35" s="12"/>
      <c r="O35" s="12"/>
      <c r="P35" s="12"/>
      <c r="Q35" s="12"/>
    </row>
    <row r="36" spans="1:17" x14ac:dyDescent="0.25">
      <c r="A36" s="12"/>
      <c r="B36" s="13"/>
      <c r="C36" s="13"/>
      <c r="D36" s="13"/>
      <c r="E36" s="13"/>
      <c r="F36" s="12"/>
      <c r="G36" s="12"/>
      <c r="H36" s="12"/>
      <c r="I36" s="12"/>
      <c r="J36" s="12"/>
      <c r="K36" s="12"/>
      <c r="L36" s="12"/>
      <c r="M36" s="12"/>
      <c r="N36" s="12"/>
      <c r="O36" s="12"/>
      <c r="P36" s="12"/>
      <c r="Q36" s="12"/>
    </row>
    <row r="37" spans="1:17" x14ac:dyDescent="0.25">
      <c r="A37" s="12"/>
      <c r="B37" s="13"/>
      <c r="C37" s="13"/>
      <c r="D37" s="13"/>
      <c r="E37" s="13"/>
      <c r="F37" s="12"/>
      <c r="G37" s="12"/>
      <c r="H37" s="12"/>
      <c r="I37" s="12"/>
      <c r="J37" s="12"/>
      <c r="K37" s="12"/>
      <c r="L37" s="12"/>
      <c r="M37" s="12"/>
      <c r="N37" s="12"/>
      <c r="O37" s="12"/>
      <c r="P37" s="12"/>
      <c r="Q37" s="12"/>
    </row>
    <row r="38" spans="1:17" x14ac:dyDescent="0.25">
      <c r="A38" s="12"/>
      <c r="B38" s="13"/>
      <c r="C38" s="13"/>
      <c r="D38" s="13"/>
      <c r="E38" s="13"/>
      <c r="F38" s="12"/>
      <c r="G38" s="12"/>
      <c r="H38" s="12"/>
      <c r="I38" s="12"/>
      <c r="J38" s="12"/>
      <c r="K38" s="12"/>
      <c r="L38" s="12"/>
      <c r="M38" s="12"/>
      <c r="N38" s="12"/>
      <c r="O38" s="12"/>
      <c r="P38" s="12"/>
      <c r="Q38" s="12"/>
    </row>
    <row r="39" spans="1:17" x14ac:dyDescent="0.25">
      <c r="A39" s="12"/>
      <c r="B39" s="13"/>
      <c r="C39" s="13"/>
      <c r="D39" s="13"/>
      <c r="E39" s="13"/>
      <c r="F39" s="12"/>
      <c r="G39" s="12"/>
      <c r="H39" s="12"/>
      <c r="I39" s="12"/>
      <c r="J39" s="12"/>
      <c r="K39" s="12"/>
      <c r="L39" s="12"/>
      <c r="M39" s="12"/>
      <c r="N39" s="12"/>
      <c r="O39" s="12"/>
      <c r="P39" s="12"/>
      <c r="Q39" s="12"/>
    </row>
    <row r="40" spans="1:17" x14ac:dyDescent="0.25">
      <c r="A40" s="12"/>
      <c r="B40" s="13"/>
      <c r="C40" s="13"/>
      <c r="D40" s="13"/>
      <c r="E40" s="13"/>
      <c r="F40" s="12"/>
      <c r="G40" s="12"/>
      <c r="H40" s="12"/>
      <c r="I40" s="12"/>
      <c r="J40" s="12"/>
      <c r="K40" s="12"/>
      <c r="L40" s="12"/>
      <c r="M40" s="12"/>
      <c r="N40" s="12"/>
      <c r="O40" s="12"/>
      <c r="P40" s="12"/>
      <c r="Q40" s="12"/>
    </row>
    <row r="41" spans="1:17" x14ac:dyDescent="0.25">
      <c r="A41" s="12"/>
      <c r="B41" s="13"/>
      <c r="C41" s="13"/>
      <c r="D41" s="13"/>
      <c r="E41" s="13"/>
      <c r="F41" s="12"/>
      <c r="G41" s="12"/>
      <c r="H41" s="12"/>
      <c r="I41" s="12"/>
      <c r="J41" s="12"/>
      <c r="K41" s="12"/>
      <c r="L41" s="12"/>
      <c r="M41" s="12"/>
      <c r="N41" s="12"/>
      <c r="O41" s="12"/>
      <c r="P41" s="12"/>
      <c r="Q41" s="12"/>
    </row>
    <row r="42" spans="1:17" x14ac:dyDescent="0.25">
      <c r="A42" s="12"/>
      <c r="B42" s="13"/>
      <c r="C42" s="13"/>
      <c r="D42" s="13"/>
      <c r="E42" s="13"/>
      <c r="F42" s="12"/>
      <c r="G42" s="12"/>
      <c r="H42" s="12"/>
      <c r="I42" s="12"/>
      <c r="J42" s="12"/>
      <c r="K42" s="12"/>
      <c r="L42" s="12"/>
      <c r="M42" s="12"/>
      <c r="N42" s="12"/>
      <c r="O42" s="12"/>
      <c r="P42" s="12"/>
      <c r="Q42" s="12"/>
    </row>
    <row r="43" spans="1:17" x14ac:dyDescent="0.25">
      <c r="A43" s="12"/>
      <c r="B43" s="13"/>
      <c r="C43" s="13"/>
      <c r="D43" s="13"/>
      <c r="E43" s="13"/>
      <c r="F43" s="12"/>
      <c r="G43" s="12"/>
      <c r="H43" s="12"/>
      <c r="I43" s="12"/>
      <c r="J43" s="12"/>
      <c r="K43" s="12"/>
      <c r="L43" s="12"/>
      <c r="M43" s="12"/>
      <c r="N43" s="12"/>
      <c r="O43" s="12"/>
      <c r="P43" s="12"/>
      <c r="Q43" s="12"/>
    </row>
    <row r="44" spans="1:17" x14ac:dyDescent="0.25">
      <c r="A44" s="12"/>
      <c r="B44" s="13"/>
      <c r="C44" s="13"/>
      <c r="D44" s="13"/>
      <c r="E44" s="13"/>
      <c r="F44" s="12"/>
      <c r="G44" s="12"/>
      <c r="H44" s="12"/>
      <c r="I44" s="12"/>
      <c r="J44" s="12"/>
      <c r="K44" s="12"/>
      <c r="L44" s="12"/>
      <c r="M44" s="12"/>
      <c r="N44" s="12"/>
      <c r="O44" s="12"/>
      <c r="P44" s="12"/>
      <c r="Q44" s="12"/>
    </row>
    <row r="45" spans="1:17" x14ac:dyDescent="0.25">
      <c r="A45" s="12"/>
      <c r="B45" s="13"/>
      <c r="C45" s="13"/>
      <c r="D45" s="13"/>
      <c r="E45" s="13"/>
      <c r="F45" s="12"/>
      <c r="G45" s="12"/>
      <c r="H45" s="12"/>
      <c r="I45" s="12"/>
      <c r="J45" s="12"/>
      <c r="K45" s="12"/>
      <c r="L45" s="12"/>
      <c r="M45" s="12"/>
      <c r="N45" s="12"/>
      <c r="O45" s="12"/>
      <c r="P45" s="12"/>
      <c r="Q45" s="12"/>
    </row>
    <row r="46" spans="1:17" x14ac:dyDescent="0.25">
      <c r="A46" s="12"/>
      <c r="B46" s="13"/>
      <c r="C46" s="13"/>
      <c r="D46" s="13"/>
      <c r="E46" s="13"/>
      <c r="F46" s="12"/>
      <c r="G46" s="12"/>
      <c r="H46" s="12"/>
      <c r="I46" s="12"/>
      <c r="J46" s="12"/>
      <c r="K46" s="12"/>
      <c r="L46" s="12"/>
      <c r="M46" s="12"/>
      <c r="N46" s="12"/>
      <c r="O46" s="12"/>
      <c r="P46" s="12"/>
      <c r="Q46" s="12"/>
    </row>
    <row r="47" spans="1:17" x14ac:dyDescent="0.25">
      <c r="A47" s="12"/>
      <c r="B47" s="13"/>
      <c r="C47" s="13"/>
      <c r="D47" s="13"/>
      <c r="E47" s="13"/>
      <c r="F47" s="12"/>
      <c r="G47" s="12"/>
      <c r="H47" s="12"/>
      <c r="I47" s="12"/>
      <c r="J47" s="12"/>
      <c r="K47" s="12"/>
      <c r="L47" s="12"/>
      <c r="M47" s="12"/>
      <c r="N47" s="12"/>
      <c r="O47" s="12"/>
      <c r="P47" s="12"/>
      <c r="Q47" s="12"/>
    </row>
  </sheetData>
  <sheetProtection algorithmName="SHA-512" hashValue="Zbm1j/Obp5TO2IuJUByL1Z2u6CtHdYIig0yVzxXlhxlzTy3HxwIdGlWtKGY5iWfuAbrEJQqew7+eiRQXNGqcFQ==" saltValue="4BNDUZAeFzdTvrETfT6iFg==" spinCount="100000" sheet="1" objects="1" scenarios="1"/>
  <mergeCells count="2">
    <mergeCell ref="M8:N8"/>
    <mergeCell ref="F6:J6"/>
  </mergeCells>
  <conditionalFormatting sqref="F11:F17">
    <cfRule type="colorScale" priority="9">
      <colorScale>
        <cfvo type="min"/>
        <cfvo type="percentile" val="50"/>
        <cfvo type="max"/>
        <color rgb="FF63BE7B"/>
        <color rgb="FFFFEB84"/>
        <color rgb="FFF8696B"/>
      </colorScale>
    </cfRule>
  </conditionalFormatting>
  <conditionalFormatting sqref="F19:F25">
    <cfRule type="colorScale" priority="8">
      <colorScale>
        <cfvo type="min"/>
        <cfvo type="percentile" val="50"/>
        <cfvo type="max"/>
        <color rgb="FF63BE7B"/>
        <color rgb="FFFFEB84"/>
        <color rgb="FFF8696B"/>
      </colorScale>
    </cfRule>
  </conditionalFormatting>
  <conditionalFormatting sqref="H11:H17">
    <cfRule type="colorScale" priority="7">
      <colorScale>
        <cfvo type="min"/>
        <cfvo type="percentile" val="50"/>
        <cfvo type="max"/>
        <color rgb="FF63BE7B"/>
        <color rgb="FFFFEB84"/>
        <color rgb="FFF8696B"/>
      </colorScale>
    </cfRule>
  </conditionalFormatting>
  <conditionalFormatting sqref="H19:H25">
    <cfRule type="colorScale" priority="4">
      <colorScale>
        <cfvo type="min"/>
        <cfvo type="percentile" val="50"/>
        <cfvo type="max"/>
        <color rgb="FF63BE7B"/>
        <color rgb="FFFFEB84"/>
        <color rgb="FFF8696B"/>
      </colorScale>
    </cfRule>
  </conditionalFormatting>
  <conditionalFormatting sqref="J11:J17">
    <cfRule type="colorScale" priority="6">
      <colorScale>
        <cfvo type="min"/>
        <cfvo type="percentile" val="50"/>
        <cfvo type="max"/>
        <color rgb="FF63BE7B"/>
        <color rgb="FFFFEB84"/>
        <color rgb="FFF8696B"/>
      </colorScale>
    </cfRule>
  </conditionalFormatting>
  <conditionalFormatting sqref="J19:J25">
    <cfRule type="colorScale" priority="3">
      <colorScale>
        <cfvo type="min"/>
        <cfvo type="percentile" val="50"/>
        <cfvo type="max"/>
        <color rgb="FF63BE7B"/>
        <color rgb="FFFFEB84"/>
        <color rgb="FFF8696B"/>
      </colorScale>
    </cfRule>
  </conditionalFormatting>
  <conditionalFormatting sqref="L11:L17">
    <cfRule type="colorScale" priority="5">
      <colorScale>
        <cfvo type="min"/>
        <cfvo type="percentile" val="50"/>
        <cfvo type="max"/>
        <color rgb="FF63BE7B"/>
        <color rgb="FFFFEB84"/>
        <color rgb="FFF8696B"/>
      </colorScale>
    </cfRule>
  </conditionalFormatting>
  <conditionalFormatting sqref="L19:L25">
    <cfRule type="colorScale" priority="2">
      <colorScale>
        <cfvo type="min"/>
        <cfvo type="percentile" val="50"/>
        <cfvo type="max"/>
        <color rgb="FF63BE7B"/>
        <color rgb="FFFFEB84"/>
        <color rgb="FFF8696B"/>
      </colorScale>
    </cfRule>
  </conditionalFormatting>
  <pageMargins left="0.45" right="0.45" top="0.75" bottom="0.5" header="0.3" footer="0.3"/>
  <pageSetup scale="75" orientation="landscape" verticalDpi="1200" r:id="rId1"/>
  <drawing r:id="rId2"/>
  <legacyDrawing r:id="rId3"/>
  <oleObjects>
    <mc:AlternateContent xmlns:mc="http://schemas.openxmlformats.org/markup-compatibility/2006">
      <mc:Choice Requires="x14">
        <oleObject progId="Acrobat.Document.DC" dvAspect="DVASPECT_ICON" shapeId="2049" r:id="rId4">
          <objectPr locked="0" defaultSize="0" r:id="rId5">
            <anchor moveWithCells="1">
              <from>
                <xdr:col>0</xdr:col>
                <xdr:colOff>438150</xdr:colOff>
                <xdr:row>7</xdr:row>
                <xdr:rowOff>180975</xdr:rowOff>
              </from>
              <to>
                <xdr:col>0</xdr:col>
                <xdr:colOff>1352550</xdr:colOff>
                <xdr:row>8</xdr:row>
                <xdr:rowOff>428625</xdr:rowOff>
              </to>
            </anchor>
          </objectPr>
        </oleObject>
      </mc:Choice>
      <mc:Fallback>
        <oleObject progId="Acrobat.Document.DC" dvAspect="DVASPECT_ICON"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Directions</vt:lpstr>
      <vt:lpstr>Feed Cost Calculator</vt:lpstr>
      <vt:lpstr>'Feed Cost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WILLIAM HALFMAN</cp:lastModifiedBy>
  <cp:lastPrinted>2018-10-31T15:34:18Z</cp:lastPrinted>
  <dcterms:created xsi:type="dcterms:W3CDTF">2018-10-08T16:25:34Z</dcterms:created>
  <dcterms:modified xsi:type="dcterms:W3CDTF">2024-09-04T20:57:17Z</dcterms:modified>
</cp:coreProperties>
</file>