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whalfman\Downloads\"/>
    </mc:Choice>
  </mc:AlternateContent>
  <xr:revisionPtr revIDLastSave="0" documentId="13_ncr:1_{1B3677CE-59E8-472D-BDCD-3AFAD89CD119}" xr6:coauthVersionLast="47" xr6:coauthVersionMax="47" xr10:uidLastSave="{00000000-0000-0000-0000-000000000000}"/>
  <workbookProtection workbookAlgorithmName="SHA-512" workbookHashValue="S+WfJddx9PsW1zHV1JQU/weON6OyhUXFcxcFwZwnX3J44EdH8sCV5PrgRZnUHGEDF3ml7rDSRu98eBsZdOYd6A==" workbookSaltValue="QPeZrazyyf0XdSC5BhbOSQ==" workbookSpinCount="100000" lockStructure="1"/>
  <bookViews>
    <workbookView xWindow="-120" yWindow="-120" windowWidth="29040" windowHeight="15840" xr2:uid="{00000000-000D-0000-FFFF-FFFF00000000}"/>
  </bookViews>
  <sheets>
    <sheet name="Stocker Enterprise Budget" sheetId="1" r:id="rId1"/>
    <sheet name="Feed Cost Calculator" sheetId="2" r:id="rId2"/>
    <sheet name="Labor Cost Calculator"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 i="1" l="1"/>
  <c r="D40" i="2"/>
  <c r="F39" i="2"/>
  <c r="F38" i="2"/>
  <c r="G37" i="2"/>
  <c r="F37" i="2"/>
  <c r="F36" i="2"/>
  <c r="F35" i="2"/>
  <c r="F34" i="2"/>
  <c r="F33" i="2"/>
  <c r="F32" i="2"/>
  <c r="G31" i="2"/>
  <c r="F31" i="2"/>
  <c r="F40" i="2"/>
  <c r="D27" i="2"/>
  <c r="H39" i="2"/>
  <c r="L39" i="2"/>
  <c r="D21" i="2"/>
  <c r="F20" i="2"/>
  <c r="F19" i="2"/>
  <c r="F18" i="2"/>
  <c r="F17" i="2"/>
  <c r="F16" i="2"/>
  <c r="F15" i="2"/>
  <c r="F14" i="2"/>
  <c r="F13" i="2"/>
  <c r="F12" i="2"/>
  <c r="F21" i="2"/>
  <c r="D8" i="2"/>
  <c r="H20" i="2"/>
  <c r="L20" i="2"/>
  <c r="F73" i="1"/>
  <c r="F61" i="1"/>
  <c r="F60" i="1"/>
  <c r="F59" i="1"/>
  <c r="H55" i="1"/>
  <c r="H54" i="1"/>
  <c r="H53" i="1"/>
  <c r="H51" i="1"/>
  <c r="H50" i="1"/>
  <c r="H49" i="1"/>
  <c r="H48" i="1"/>
  <c r="H47" i="1"/>
  <c r="H46" i="1"/>
  <c r="H40" i="1"/>
  <c r="H39" i="1"/>
  <c r="H38" i="1"/>
  <c r="H37" i="1"/>
  <c r="H36" i="1"/>
  <c r="H35" i="1"/>
  <c r="H34" i="1"/>
  <c r="H33" i="1"/>
  <c r="H19" i="1"/>
  <c r="J7" i="3"/>
  <c r="H16" i="1"/>
  <c r="H15" i="1"/>
  <c r="H41" i="1"/>
  <c r="F41" i="1"/>
  <c r="G39" i="2"/>
  <c r="G35" i="2"/>
  <c r="D10" i="1"/>
  <c r="H10" i="1"/>
  <c r="H64" i="1"/>
  <c r="H20" i="1"/>
  <c r="G33" i="2"/>
  <c r="G15" i="2"/>
  <c r="G17" i="2"/>
  <c r="G19" i="2"/>
  <c r="G32" i="2"/>
  <c r="G34" i="2"/>
  <c r="G36" i="2"/>
  <c r="G38" i="2"/>
  <c r="G13" i="2"/>
  <c r="G12" i="2"/>
  <c r="G14" i="2"/>
  <c r="G16" i="2"/>
  <c r="G18" i="2"/>
  <c r="G20" i="2"/>
  <c r="J21" i="3"/>
  <c r="J10" i="3"/>
  <c r="J17" i="3"/>
  <c r="H12" i="2"/>
  <c r="H13" i="2"/>
  <c r="L13" i="2"/>
  <c r="H14" i="2"/>
  <c r="L14" i="2"/>
  <c r="H15" i="2"/>
  <c r="L15" i="2"/>
  <c r="H16" i="2"/>
  <c r="L16" i="2"/>
  <c r="H17" i="2"/>
  <c r="L17" i="2"/>
  <c r="H18" i="2"/>
  <c r="L18" i="2"/>
  <c r="H19" i="2"/>
  <c r="L19" i="2"/>
  <c r="H31" i="2"/>
  <c r="H32" i="2"/>
  <c r="L32" i="2"/>
  <c r="H33" i="2"/>
  <c r="L33" i="2"/>
  <c r="H34" i="2"/>
  <c r="L34" i="2"/>
  <c r="H35" i="2"/>
  <c r="L35" i="2"/>
  <c r="H36" i="2"/>
  <c r="L36" i="2"/>
  <c r="H37" i="2"/>
  <c r="L37" i="2"/>
  <c r="H38" i="2"/>
  <c r="L38" i="2"/>
  <c r="H17" i="1"/>
  <c r="G40" i="2"/>
  <c r="G21" i="2"/>
  <c r="D44" i="1"/>
  <c r="H44" i="1"/>
  <c r="H43" i="1"/>
  <c r="H40" i="2"/>
  <c r="L31" i="2"/>
  <c r="L40" i="2"/>
  <c r="H21" i="2"/>
  <c r="L12" i="2"/>
  <c r="L21" i="2"/>
  <c r="D60" i="1"/>
  <c r="J19" i="3"/>
  <c r="D59" i="1"/>
  <c r="J13" i="3"/>
  <c r="H59" i="1"/>
  <c r="D61" i="1"/>
  <c r="J23" i="3"/>
  <c r="H61" i="1"/>
  <c r="L22" i="2"/>
  <c r="F25" i="1"/>
  <c r="H25" i="1"/>
  <c r="L23" i="2"/>
  <c r="D25" i="1"/>
  <c r="H60" i="1"/>
  <c r="H62" i="1"/>
  <c r="H67" i="1"/>
  <c r="J25" i="3"/>
  <c r="J27" i="3"/>
  <c r="L41" i="2"/>
  <c r="F29" i="1"/>
  <c r="H29" i="1"/>
  <c r="L42" i="2"/>
  <c r="D29" i="1"/>
  <c r="H30" i="1"/>
  <c r="D45" i="1"/>
  <c r="H56" i="1"/>
  <c r="H69" i="1"/>
  <c r="H65" i="1"/>
  <c r="H74" i="1"/>
  <c r="H72" i="1"/>
  <c r="H71" i="1"/>
  <c r="H66" i="1"/>
  <c r="H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 Halfman</author>
  </authors>
  <commentList>
    <comment ref="A32" authorId="0" shapeId="0" xr:uid="{00000000-0006-0000-0000-000001000000}">
      <text>
        <r>
          <rPr>
            <b/>
            <sz val="9"/>
            <color indexed="81"/>
            <rFont val="Tahoma"/>
            <family val="2"/>
          </rPr>
          <t xml:space="preserve">Pasture rental rate should be actual rental rate for rented pasture, an opportunity cost can be entered in for owned pasture.
</t>
        </r>
      </text>
    </comment>
    <comment ref="A33" authorId="0" shapeId="0" xr:uid="{00000000-0006-0000-0000-000002000000}">
      <text>
        <r>
          <rPr>
            <sz val="9"/>
            <color indexed="81"/>
            <rFont val="Tahoma"/>
            <family val="2"/>
          </rPr>
          <t>Enter in stocking density in head per acre.</t>
        </r>
      </text>
    </comment>
    <comment ref="A34" authorId="0" shapeId="0" xr:uid="{00000000-0006-0000-0000-000003000000}">
      <text>
        <r>
          <rPr>
            <sz val="9"/>
            <color indexed="81"/>
            <rFont val="Tahoma"/>
            <family val="2"/>
          </rPr>
          <t>Enter in seeds costs for frost seeding, renovation, annual crop seeds, if not done annually a pro-rated value for the seed on an annual basis should be entered.</t>
        </r>
      </text>
    </comment>
    <comment ref="A35" authorId="0" shapeId="0" xr:uid="{00000000-0006-0000-0000-000004000000}">
      <text>
        <r>
          <rPr>
            <sz val="9"/>
            <color indexed="81"/>
            <rFont val="Tahoma"/>
            <family val="2"/>
          </rPr>
          <t>Annual fertilizer costs should be entered here.  Ag Lime costs should be pro-rated to an annual cost over the duration between applications.</t>
        </r>
      </text>
    </comment>
    <comment ref="A36" authorId="0" shapeId="0" xr:uid="{00000000-0006-0000-0000-000005000000}">
      <text>
        <r>
          <rPr>
            <sz val="9"/>
            <color indexed="81"/>
            <rFont val="Tahoma"/>
            <family val="2"/>
          </rPr>
          <t>Annual maintenance and repair costs.</t>
        </r>
      </text>
    </comment>
    <comment ref="A37" authorId="0" shapeId="0" xr:uid="{00000000-0006-0000-0000-000006000000}">
      <text>
        <r>
          <rPr>
            <sz val="9"/>
            <color indexed="81"/>
            <rFont val="Tahoma"/>
            <family val="2"/>
          </rPr>
          <t>Herbicide control of weeds and or brush.  If you include machinery costs for weed control here do not count for them in the machinery costs below.</t>
        </r>
      </text>
    </comment>
    <comment ref="A38" authorId="0" shapeId="0" xr:uid="{00000000-0006-0000-0000-000007000000}">
      <text>
        <r>
          <rPr>
            <sz val="9"/>
            <color indexed="81"/>
            <rFont val="Tahoma"/>
            <family val="2"/>
          </rPr>
          <t>Examples of machinery costs include tractors, drills, mowers, utility vehicles and other related costs of pasture and cattle management while they are on the pasture.  Include fuel, oil and repair costs here.</t>
        </r>
      </text>
    </comment>
    <comment ref="A39" authorId="0" shapeId="0" xr:uid="{00000000-0006-0000-0000-000008000000}">
      <text>
        <r>
          <rPr>
            <sz val="9"/>
            <color indexed="81"/>
            <rFont val="Tahoma"/>
            <family val="2"/>
          </rPr>
          <t>Items may include bunks for supplemental feed, mineral, cattle oilers. Use a pro-rated annual value based on their cost spread out over years of useful life.</t>
        </r>
      </text>
    </comment>
    <comment ref="A40" authorId="0" shapeId="0" xr:uid="{00000000-0006-0000-0000-000009000000}">
      <text>
        <r>
          <rPr>
            <sz val="9"/>
            <color indexed="81"/>
            <rFont val="Tahoma"/>
            <family val="2"/>
          </rPr>
          <t>Include other pasture related costs that do not fit into other categories listed above.</t>
        </r>
      </text>
    </comment>
    <comment ref="A46" authorId="0" shapeId="0" xr:uid="{00000000-0006-0000-0000-00000A000000}">
      <text>
        <r>
          <rPr>
            <sz val="9"/>
            <color indexed="81"/>
            <rFont val="Tahoma"/>
            <family val="2"/>
          </rPr>
          <t xml:space="preserve">May include vaccines, veterinary service charges, pharmaceutical costs for treatment of sick animals </t>
        </r>
      </text>
    </comment>
    <comment ref="A47" authorId="0" shapeId="0" xr:uid="{00000000-0006-0000-0000-00000B000000}">
      <text>
        <r>
          <rPr>
            <sz val="9"/>
            <color indexed="81"/>
            <rFont val="Tahoma"/>
            <family val="2"/>
          </rPr>
          <t>May include implants and ionophores.</t>
        </r>
      </text>
    </comment>
    <comment ref="A48" authorId="0" shapeId="0" xr:uid="{00000000-0006-0000-0000-00000C000000}">
      <text>
        <r>
          <rPr>
            <sz val="9"/>
            <color indexed="81"/>
            <rFont val="Tahoma"/>
            <family val="2"/>
          </rPr>
          <t>May include dewormer costs, fly control, and fecal egg count tests.</t>
        </r>
      </text>
    </comment>
    <comment ref="A49" authorId="0" shapeId="0" xr:uid="{00000000-0006-0000-0000-00000D000000}">
      <text>
        <r>
          <rPr>
            <sz val="9"/>
            <color indexed="81"/>
            <rFont val="Tahoma"/>
            <family val="2"/>
          </rPr>
          <t>Include costs that do not fit in other line items. One example may be ear tags.</t>
        </r>
      </text>
    </comment>
    <comment ref="A50" authorId="0" shapeId="0" xr:uid="{00000000-0006-0000-0000-00000E000000}">
      <text>
        <r>
          <rPr>
            <sz val="9"/>
            <color indexed="81"/>
            <rFont val="Tahoma"/>
            <family val="2"/>
          </rPr>
          <t>Include the costs of hauling to and from the farm. May also include the costs of moving between pastures during the time of ownership.</t>
        </r>
      </text>
    </comment>
    <comment ref="A51" authorId="0" shapeId="0" xr:uid="{00000000-0006-0000-0000-00000F000000}">
      <text>
        <r>
          <rPr>
            <sz val="9"/>
            <color indexed="81"/>
            <rFont val="Tahoma"/>
            <family val="2"/>
          </rPr>
          <t>May include building, lot, equipment, machinery, bedding, utilities, and related items for time the cattle are in the dry lot.</t>
        </r>
      </text>
    </comment>
    <comment ref="A53" authorId="0" shapeId="0" xr:uid="{00000000-0006-0000-0000-000010000000}">
      <text>
        <r>
          <rPr>
            <sz val="9"/>
            <color indexed="81"/>
            <rFont val="Tahoma"/>
            <family val="2"/>
          </rPr>
          <t>May include beef check off, and sales commission fees.</t>
        </r>
      </text>
    </comment>
    <comment ref="A54" authorId="0" shapeId="0" xr:uid="{00000000-0006-0000-0000-000011000000}">
      <text>
        <r>
          <rPr>
            <sz val="9"/>
            <color indexed="81"/>
            <rFont val="Tahoma"/>
            <family val="2"/>
          </rPr>
          <t>May include property taxes and farm insurance.</t>
        </r>
      </text>
    </comment>
    <comment ref="A55" authorId="0" shapeId="0" xr:uid="{00000000-0006-0000-0000-000012000000}">
      <text>
        <r>
          <rPr>
            <sz val="9"/>
            <color indexed="81"/>
            <rFont val="Tahoma"/>
            <family val="2"/>
          </rPr>
          <t>Any other expenses that do not fit into other categories.</t>
        </r>
      </text>
    </comment>
  </commentList>
</comments>
</file>

<file path=xl/sharedStrings.xml><?xml version="1.0" encoding="utf-8"?>
<sst xmlns="http://schemas.openxmlformats.org/spreadsheetml/2006/main" count="278" uniqueCount="159">
  <si>
    <t xml:space="preserve">Stocker Enterprise Budget Worksheet </t>
  </si>
  <si>
    <t>Feed Cost Worksheet</t>
  </si>
  <si>
    <t>Labor Cost Worksheet</t>
  </si>
  <si>
    <t>For Animals Primarily on Pasture calculated on a per head basis</t>
  </si>
  <si>
    <t>User inputs values</t>
  </si>
  <si>
    <t>Calculated Output</t>
  </si>
  <si>
    <t>You can only edit values in blue</t>
  </si>
  <si>
    <t xml:space="preserve">Guidance on varius line items can be found by placing cursor over triangle in the upper right corner of column A of that line </t>
  </si>
  <si>
    <t>Number of head of cattle in stocker enterprise</t>
  </si>
  <si>
    <t>Number of weeks cattle are owned</t>
  </si>
  <si>
    <t>Hired Labor</t>
  </si>
  <si>
    <t>You can only edit values in blue except where noted otherwise</t>
  </si>
  <si>
    <t>Hours of hired labor per week for stocker enterprise</t>
  </si>
  <si>
    <t>hr/wk</t>
  </si>
  <si>
    <t>Receipts</t>
  </si>
  <si>
    <t>Receiving Program Feed Costs</t>
  </si>
  <si>
    <t>hr/hd</t>
  </si>
  <si>
    <t>Hourly wage for hired labor</t>
  </si>
  <si>
    <t>$/hr</t>
  </si>
  <si>
    <t>Total paid labor per head</t>
  </si>
  <si>
    <t>$/hd</t>
  </si>
  <si>
    <t>Amount</t>
  </si>
  <si>
    <t>Unpaid Labor &amp; Management</t>
  </si>
  <si>
    <t>Unit</t>
  </si>
  <si>
    <t>Total</t>
  </si>
  <si>
    <t>Hours of unpaid labor per week for stocker enterprise</t>
  </si>
  <si>
    <t>Projected Sale Date:</t>
  </si>
  <si>
    <t>Days fed receiving ration</t>
  </si>
  <si>
    <t>Hourly wage for unpaid labor</t>
  </si>
  <si>
    <t>Hours of unpaid management per week for stocker enterprise</t>
  </si>
  <si>
    <t>Hourly wage for unpaid management</t>
  </si>
  <si>
    <t>Avg Out Weight</t>
  </si>
  <si>
    <t>Total upaid labor and management per Head</t>
  </si>
  <si>
    <t>lb:lb</t>
  </si>
  <si>
    <t>Units</t>
  </si>
  <si>
    <t xml:space="preserve">      Price</t>
  </si>
  <si>
    <t xml:space="preserve"> Units</t>
  </si>
  <si>
    <t>Dollars</t>
  </si>
  <si>
    <t>Sale of cattle</t>
  </si>
  <si>
    <t>Total labor (paid and unpaid) labor per head</t>
  </si>
  <si>
    <t xml:space="preserve"> imported from stocker enterprise sheet</t>
  </si>
  <si>
    <t>Caculate feed costs from an as-fed basis</t>
  </si>
  <si>
    <t>lbs.</t>
  </si>
  <si>
    <t>Enter average lbs fed per head per day on an as-fed basis for receiving period</t>
  </si>
  <si>
    <t>$/cwt.</t>
  </si>
  <si>
    <t>.</t>
  </si>
  <si>
    <t>Variable Expenses</t>
  </si>
  <si>
    <t>Projected Purchase Date:</t>
  </si>
  <si>
    <t xml:space="preserve">     Price</t>
  </si>
  <si>
    <t xml:space="preserve">  Unit</t>
  </si>
  <si>
    <t xml:space="preserve">      Dollars</t>
  </si>
  <si>
    <t>Ingredient</t>
  </si>
  <si>
    <t>Cattle costs</t>
  </si>
  <si>
    <t>Initial weight (pay weight)</t>
  </si>
  <si>
    <t>AS-fed lbs/hd/d</t>
  </si>
  <si>
    <t>Ingredient DM, %</t>
  </si>
  <si>
    <t>D.M lbs/hd/day</t>
  </si>
  <si>
    <t>Total DM, lbs</t>
  </si>
  <si>
    <t>Total As-fed lbs</t>
  </si>
  <si>
    <t>“An EEO/AA employer, University of Wisconsin Extension provides equal opportunities in employment and programming, including Title IX and American with Disabilities (ADA) requirements.”</t>
  </si>
  <si>
    <t>Price</t>
  </si>
  <si>
    <t>Total Costs</t>
  </si>
  <si>
    <t>Corn</t>
  </si>
  <si>
    <t>Purchase costs</t>
  </si>
  <si>
    <t>$/hd.</t>
  </si>
  <si>
    <t>NOTE:  No guarantee on the accuracy of the information generated.  This is a tool to assist in making decisions.</t>
  </si>
  <si>
    <t>Total purchase expense</t>
  </si>
  <si>
    <t>Predicted Livestock Performance</t>
  </si>
  <si>
    <t>Expected average daily gain</t>
  </si>
  <si>
    <t>lbs/day</t>
  </si>
  <si>
    <t>Days Owned</t>
  </si>
  <si>
    <t>$/bu.</t>
  </si>
  <si>
    <t>Other grain</t>
  </si>
  <si>
    <t>days</t>
  </si>
  <si>
    <t>Total Weight Gain</t>
  </si>
  <si>
    <t>Dried distillers grains</t>
  </si>
  <si>
    <t>lbs</t>
  </si>
  <si>
    <t>Feed Costs- (not from Pasture)</t>
  </si>
  <si>
    <t>$/ton</t>
  </si>
  <si>
    <t>Complete supplement</t>
  </si>
  <si>
    <t>Values imported from Feed Costs Calculator worksheet (see tab at bottom of page)</t>
  </si>
  <si>
    <t>Mineral</t>
  </si>
  <si>
    <t>Receiving program feed</t>
  </si>
  <si>
    <t>Hay</t>
  </si>
  <si>
    <t xml:space="preserve">Receiving ration costs </t>
  </si>
  <si>
    <t>Haylage</t>
  </si>
  <si>
    <t>$/lb as fed</t>
  </si>
  <si>
    <t>Corn silage</t>
  </si>
  <si>
    <t>$/hd/day</t>
  </si>
  <si>
    <t>Mixing and mill cost</t>
  </si>
  <si>
    <t>Supplemental feed costs when on pasture</t>
  </si>
  <si>
    <t>Days supplmented on pasture</t>
  </si>
  <si>
    <t>Supplmental ration costs</t>
  </si>
  <si>
    <t>Totals</t>
  </si>
  <si>
    <t>Total receiving and supplemental feed costs</t>
  </si>
  <si>
    <t>Pasture Costs</t>
  </si>
  <si>
    <t>Total Feed Costs</t>
  </si>
  <si>
    <t>Feed cost per head per day</t>
  </si>
  <si>
    <t xml:space="preserve">Pasture rental rate </t>
  </si>
  <si>
    <t>Feed cost per pound of ration as fed</t>
  </si>
  <si>
    <t>$/month</t>
  </si>
  <si>
    <t>months</t>
  </si>
  <si>
    <t>Supplemental Feed While On Pasture</t>
  </si>
  <si>
    <t>Stocking density</t>
  </si>
  <si>
    <t>Days fed supplement</t>
  </si>
  <si>
    <t>hd/acre</t>
  </si>
  <si>
    <t xml:space="preserve">Seed costs </t>
  </si>
  <si>
    <t>$/acre</t>
  </si>
  <si>
    <t>Fertilizer</t>
  </si>
  <si>
    <t xml:space="preserve">Fencing </t>
  </si>
  <si>
    <t>Weed control</t>
  </si>
  <si>
    <t>Machinery</t>
  </si>
  <si>
    <t xml:space="preserve">Equipment </t>
  </si>
  <si>
    <t>$/head</t>
  </si>
  <si>
    <t>Other</t>
  </si>
  <si>
    <t>Total pasture costs</t>
  </si>
  <si>
    <t>$/hd/month</t>
  </si>
  <si>
    <t>Other Livestock Costs</t>
  </si>
  <si>
    <t>Death losses</t>
  </si>
  <si>
    <t>%</t>
  </si>
  <si>
    <t>Interest cost, cattle</t>
  </si>
  <si>
    <t>$</t>
  </si>
  <si>
    <t>%APR</t>
  </si>
  <si>
    <t>assumes 100% borrowed</t>
  </si>
  <si>
    <t>Interest cost, feed</t>
  </si>
  <si>
    <t>Veterinary cost</t>
  </si>
  <si>
    <t>Growth promoters (i.e. implants)</t>
  </si>
  <si>
    <t>Parasite control</t>
  </si>
  <si>
    <t>Other supplies</t>
  </si>
  <si>
    <t>Transportation</t>
  </si>
  <si>
    <t>Daily yardage cost- not including labor</t>
  </si>
  <si>
    <t>$/hd/d</t>
  </si>
  <si>
    <t>*in most cases yardage costs should be included for days that calves are confined to drylot (non-grazing) areas</t>
  </si>
  <si>
    <t>Marketing costs</t>
  </si>
  <si>
    <t>Taxes and Insurance</t>
  </si>
  <si>
    <t>Misc.</t>
  </si>
  <si>
    <t>total</t>
  </si>
  <si>
    <t>Total other livestock costs</t>
  </si>
  <si>
    <t>Labor</t>
  </si>
  <si>
    <t>Values imported from Labor Costs Calculator worksheet (see tab at bottom of page)</t>
  </si>
  <si>
    <t>Hired labor</t>
  </si>
  <si>
    <t xml:space="preserve">Unpaid labor </t>
  </si>
  <si>
    <t>Unpaid management</t>
  </si>
  <si>
    <t>Return To Resources</t>
  </si>
  <si>
    <t>Estimated receipts</t>
  </si>
  <si>
    <t>Variable expenses</t>
  </si>
  <si>
    <t>Returns to labor, management &amp; capital</t>
  </si>
  <si>
    <t>Labor &amp; management</t>
  </si>
  <si>
    <t xml:space="preserve">Returns to capitol investment </t>
  </si>
  <si>
    <t>Cost of gain</t>
  </si>
  <si>
    <t xml:space="preserve">Breakeven Analysis </t>
  </si>
  <si>
    <t>Breakeven sell price per cwt.</t>
  </si>
  <si>
    <t>Breakeven cost per cwt. less marketing cost.</t>
  </si>
  <si>
    <t>Feeder calf purchase weight</t>
  </si>
  <si>
    <t>Breakeven feeder purchase price per cwt. assuming zero return to capitol</t>
  </si>
  <si>
    <t>Spreadsheet Prepared by: Bill Halfman, Kory Stalsberg and Ryan Sterry, UW Extension Agriculture Agents</t>
  </si>
  <si>
    <t>Scenario</t>
  </si>
  <si>
    <t>Enter average lbs fed per head per day on an as-fed basis during time supplemented on pasture</t>
  </si>
  <si>
    <t>Last updated 04-30-25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</si>
</sst>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3" formatCode="_(* #,##0.00_);_(* \(#,##0.00\);_(* &quot;-&quot;??_);_(@_)"/>
    <numFmt numFmtId="164" formatCode="&quot;$&quot;#,##0.00"/>
    <numFmt numFmtId="165" formatCode="0.0"/>
    <numFmt numFmtId="166" formatCode="0.0%"/>
  </numFmts>
  <fonts count="36" x14ac:knownFonts="1">
    <font>
      <sz val="10"/>
      <color rgb="FF000000"/>
      <name val="Arial"/>
    </font>
    <font>
      <b/>
      <sz val="12"/>
      <name val="Arial"/>
      <family val="2"/>
    </font>
    <font>
      <b/>
      <sz val="14"/>
      <name val="Arial"/>
      <family val="2"/>
    </font>
    <font>
      <sz val="10"/>
      <name val="Arial"/>
      <family val="2"/>
    </font>
    <font>
      <b/>
      <sz val="10"/>
      <name val="Arial"/>
      <family val="2"/>
    </font>
    <font>
      <sz val="10"/>
      <name val="Arial"/>
      <family val="2"/>
    </font>
    <font>
      <sz val="12"/>
      <name val="Arial"/>
      <family val="2"/>
    </font>
    <font>
      <b/>
      <i/>
      <sz val="12"/>
      <name val="Arial"/>
      <family val="2"/>
    </font>
    <font>
      <b/>
      <sz val="12"/>
      <color rgb="FFFFFFFF"/>
      <name val="Arial"/>
      <family val="2"/>
    </font>
    <font>
      <sz val="12"/>
      <color rgb="FFFFFFFF"/>
      <name val="Arial"/>
      <family val="2"/>
    </font>
    <font>
      <b/>
      <i/>
      <sz val="9"/>
      <color rgb="FFDD0806"/>
      <name val="Arial"/>
      <family val="2"/>
    </font>
    <font>
      <b/>
      <i/>
      <sz val="10"/>
      <name val="Arial"/>
      <family val="2"/>
    </font>
    <font>
      <b/>
      <sz val="10"/>
      <color rgb="FFFFFFFF"/>
      <name val="Arial"/>
      <family val="2"/>
    </font>
    <font>
      <sz val="10"/>
      <color rgb="FFFFFFFF"/>
      <name val="Arial"/>
      <family val="2"/>
    </font>
    <font>
      <b/>
      <u/>
      <sz val="10"/>
      <name val="Arial"/>
      <family val="2"/>
    </font>
    <font>
      <u/>
      <sz val="10"/>
      <name val="Arial"/>
      <family val="2"/>
    </font>
    <font>
      <b/>
      <i/>
      <sz val="10"/>
      <color rgb="FFFFFFFF"/>
      <name val="Arial"/>
      <family val="2"/>
    </font>
    <font>
      <b/>
      <sz val="11"/>
      <name val="Arial"/>
      <family val="2"/>
    </font>
    <font>
      <i/>
      <sz val="9"/>
      <name val="Arial"/>
      <family val="2"/>
    </font>
    <font>
      <u/>
      <sz val="10"/>
      <name val="Arial"/>
      <family val="2"/>
    </font>
    <font>
      <u/>
      <sz val="10"/>
      <color rgb="FF0000D4"/>
      <name val="Arial"/>
      <family val="2"/>
    </font>
    <font>
      <i/>
      <sz val="8"/>
      <name val="Arial"/>
      <family val="2"/>
    </font>
    <font>
      <b/>
      <u/>
      <sz val="10"/>
      <name val="Arial"/>
      <family val="2"/>
    </font>
    <font>
      <i/>
      <sz val="10"/>
      <name val="Arial"/>
      <family val="2"/>
    </font>
    <font>
      <b/>
      <i/>
      <sz val="9"/>
      <name val="Arial"/>
      <family val="2"/>
    </font>
    <font>
      <b/>
      <sz val="9"/>
      <name val="Arial"/>
      <family val="2"/>
    </font>
    <font>
      <b/>
      <i/>
      <sz val="10"/>
      <color rgb="FFDD0806"/>
      <name val="Arial"/>
      <family val="2"/>
    </font>
    <font>
      <i/>
      <sz val="7"/>
      <name val="Arial"/>
      <family val="2"/>
    </font>
    <font>
      <b/>
      <sz val="10"/>
      <color rgb="FFDD0806"/>
      <name val="Arial"/>
      <family val="2"/>
    </font>
    <font>
      <b/>
      <sz val="10"/>
      <color rgb="FF000000"/>
      <name val="Arial"/>
      <family val="2"/>
    </font>
    <font>
      <i/>
      <sz val="10"/>
      <color rgb="FF000000"/>
      <name val="Arial"/>
      <family val="2"/>
    </font>
    <font>
      <sz val="6"/>
      <name val="Arial"/>
      <family val="2"/>
    </font>
    <font>
      <sz val="9"/>
      <color indexed="81"/>
      <name val="Tahoma"/>
      <family val="2"/>
    </font>
    <font>
      <b/>
      <sz val="9"/>
      <color indexed="81"/>
      <name val="Tahoma"/>
      <family val="2"/>
    </font>
    <font>
      <b/>
      <sz val="10"/>
      <name val="Arial"/>
      <family val="2"/>
    </font>
    <font>
      <i/>
      <sz val="9"/>
      <name val="Arial"/>
      <family val="2"/>
    </font>
  </fonts>
  <fills count="14">
    <fill>
      <patternFill patternType="none"/>
    </fill>
    <fill>
      <patternFill patternType="gray125"/>
    </fill>
    <fill>
      <patternFill patternType="solid">
        <fgColor rgb="FFC6D9F0"/>
        <bgColor rgb="FFC6D9F0"/>
      </patternFill>
    </fill>
    <fill>
      <patternFill patternType="solid">
        <fgColor rgb="FFFFFF99"/>
        <bgColor rgb="FFFFFF99"/>
      </patternFill>
    </fill>
    <fill>
      <patternFill patternType="solid">
        <fgColor rgb="FFC0C0C0"/>
        <bgColor rgb="FFC0C0C0"/>
      </patternFill>
    </fill>
    <fill>
      <patternFill patternType="solid">
        <fgColor rgb="FF000000"/>
        <bgColor rgb="FF000000"/>
      </patternFill>
    </fill>
    <fill>
      <patternFill patternType="solid">
        <fgColor rgb="FFFFFFFF"/>
        <bgColor rgb="FFFFFFFF"/>
      </patternFill>
    </fill>
    <fill>
      <patternFill patternType="solid">
        <fgColor rgb="FFD8D8D8"/>
        <bgColor rgb="FFD8D8D8"/>
      </patternFill>
    </fill>
    <fill>
      <patternFill patternType="solid">
        <fgColor rgb="FFBFBFBF"/>
        <bgColor rgb="FFBFBFBF"/>
      </patternFill>
    </fill>
    <fill>
      <patternFill patternType="solid">
        <fgColor rgb="FFC9DAF8"/>
        <bgColor rgb="FFC9DAF8"/>
      </patternFill>
    </fill>
    <fill>
      <patternFill patternType="solid">
        <fgColor rgb="FFB8CCE4"/>
        <bgColor rgb="FFB8CCE4"/>
      </patternFill>
    </fill>
    <fill>
      <patternFill patternType="solid">
        <fgColor rgb="FFFFFF99"/>
        <bgColor rgb="FFC6D9F0"/>
      </patternFill>
    </fill>
    <fill>
      <patternFill patternType="solid">
        <fgColor theme="4" tint="0.59999389629810485"/>
        <bgColor rgb="FF99CCFF"/>
      </patternFill>
    </fill>
    <fill>
      <patternFill patternType="solid">
        <fgColor theme="4" tint="0.59999389629810485"/>
        <bgColor indexed="64"/>
      </patternFill>
    </fill>
  </fills>
  <borders count="11">
    <border>
      <left/>
      <right/>
      <top/>
      <bottom/>
      <diagonal/>
    </border>
    <border>
      <left/>
      <right/>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5">
    <xf numFmtId="0" fontId="0" fillId="0" borderId="0" xfId="0"/>
    <xf numFmtId="0" fontId="3" fillId="0" borderId="0" xfId="0" applyFont="1"/>
    <xf numFmtId="0" fontId="2" fillId="0" borderId="2" xfId="0" applyFont="1" applyBorder="1"/>
    <xf numFmtId="0" fontId="1" fillId="0" borderId="2" xfId="0" applyFont="1" applyBorder="1"/>
    <xf numFmtId="0" fontId="4" fillId="0" borderId="1" xfId="0" applyFont="1" applyBorder="1"/>
    <xf numFmtId="0" fontId="1" fillId="0" borderId="1" xfId="0" applyFont="1" applyBorder="1"/>
    <xf numFmtId="0" fontId="1" fillId="0" borderId="0" xfId="0" applyFont="1"/>
    <xf numFmtId="0" fontId="6" fillId="0" borderId="0" xfId="0" applyFont="1"/>
    <xf numFmtId="0" fontId="3" fillId="0" borderId="2" xfId="0" applyFont="1" applyBorder="1"/>
    <xf numFmtId="0" fontId="6" fillId="2" borderId="3" xfId="0" applyFont="1" applyFill="1" applyBorder="1"/>
    <xf numFmtId="0" fontId="6" fillId="3" borderId="3" xfId="0" applyFont="1" applyFill="1" applyBorder="1"/>
    <xf numFmtId="0" fontId="4" fillId="0" borderId="0" xfId="0" applyFont="1"/>
    <xf numFmtId="0" fontId="7" fillId="0" borderId="0" xfId="0" applyFont="1"/>
    <xf numFmtId="0" fontId="3" fillId="2" borderId="3" xfId="0" applyFont="1" applyFill="1" applyBorder="1"/>
    <xf numFmtId="0" fontId="5" fillId="0" borderId="0" xfId="0" applyFont="1"/>
    <xf numFmtId="0" fontId="3" fillId="4" borderId="3" xfId="0" applyFont="1" applyFill="1" applyBorder="1"/>
    <xf numFmtId="4" fontId="1" fillId="3" borderId="3" xfId="0" applyNumberFormat="1" applyFont="1" applyFill="1" applyBorder="1"/>
    <xf numFmtId="0" fontId="3" fillId="3" borderId="4" xfId="0" applyFont="1" applyFill="1" applyBorder="1"/>
    <xf numFmtId="0" fontId="8" fillId="5" borderId="0" xfId="0" applyFont="1" applyFill="1"/>
    <xf numFmtId="0" fontId="3" fillId="3" borderId="5" xfId="0" applyFont="1" applyFill="1" applyBorder="1"/>
    <xf numFmtId="0" fontId="9" fillId="5" borderId="0" xfId="0" applyFont="1" applyFill="1"/>
    <xf numFmtId="0" fontId="10" fillId="0" borderId="0" xfId="0" applyFont="1"/>
    <xf numFmtId="0" fontId="3" fillId="3" borderId="3" xfId="0" applyFont="1" applyFill="1" applyBorder="1"/>
    <xf numFmtId="0" fontId="11" fillId="0" borderId="0" xfId="0" applyFont="1"/>
    <xf numFmtId="2" fontId="1" fillId="3" borderId="3" xfId="0" applyNumberFormat="1" applyFont="1" applyFill="1" applyBorder="1"/>
    <xf numFmtId="0" fontId="12" fillId="5" borderId="0" xfId="0" applyFont="1" applyFill="1"/>
    <xf numFmtId="0" fontId="13" fillId="5" borderId="0" xfId="0" applyFont="1" applyFill="1"/>
    <xf numFmtId="8" fontId="13" fillId="5" borderId="0" xfId="0" applyNumberFormat="1" applyFont="1" applyFill="1"/>
    <xf numFmtId="0" fontId="3" fillId="5" borderId="0" xfId="0" applyFont="1" applyFill="1"/>
    <xf numFmtId="164" fontId="1" fillId="3" borderId="3" xfId="0" applyNumberFormat="1" applyFont="1" applyFill="1" applyBorder="1"/>
    <xf numFmtId="0" fontId="4" fillId="0" borderId="2" xfId="0" applyFont="1" applyBorder="1" applyAlignment="1">
      <alignment horizontal="right"/>
    </xf>
    <xf numFmtId="0" fontId="4" fillId="6" borderId="0" xfId="0" applyFont="1" applyFill="1"/>
    <xf numFmtId="1" fontId="4" fillId="0" borderId="0" xfId="0" applyNumberFormat="1" applyFont="1"/>
    <xf numFmtId="0" fontId="12" fillId="6" borderId="0" xfId="0" applyFont="1" applyFill="1"/>
    <xf numFmtId="0" fontId="14" fillId="0" borderId="2" xfId="0" applyFont="1" applyBorder="1"/>
    <xf numFmtId="0" fontId="15" fillId="0" borderId="2" xfId="0" applyFont="1" applyBorder="1"/>
    <xf numFmtId="1" fontId="4" fillId="7" borderId="3" xfId="0" applyNumberFormat="1" applyFont="1" applyFill="1" applyBorder="1" applyAlignment="1">
      <alignment horizontal="right"/>
    </xf>
    <xf numFmtId="0" fontId="4" fillId="0" borderId="2" xfId="0" applyFont="1" applyBorder="1" applyAlignment="1">
      <alignment horizontal="right" wrapText="1"/>
    </xf>
    <xf numFmtId="0" fontId="4" fillId="0" borderId="0" xfId="0" applyFont="1" applyAlignment="1">
      <alignment horizontal="right"/>
    </xf>
    <xf numFmtId="1" fontId="4" fillId="0" borderId="0" xfId="0" applyNumberFormat="1" applyFont="1" applyAlignment="1">
      <alignment horizontal="right"/>
    </xf>
    <xf numFmtId="1" fontId="4" fillId="3" borderId="6" xfId="0" applyNumberFormat="1" applyFont="1" applyFill="1" applyBorder="1" applyAlignment="1">
      <alignment horizontal="right"/>
    </xf>
    <xf numFmtId="0" fontId="13" fillId="0" borderId="0" xfId="0" applyFont="1"/>
    <xf numFmtId="0" fontId="16" fillId="0" borderId="0" xfId="0" applyFont="1"/>
    <xf numFmtId="8" fontId="4" fillId="0" borderId="0" xfId="0" applyNumberFormat="1" applyFont="1" applyAlignment="1">
      <alignment horizontal="right"/>
    </xf>
    <xf numFmtId="0" fontId="6" fillId="5" borderId="0" xfId="0" applyFont="1" applyFill="1"/>
    <xf numFmtId="8" fontId="4" fillId="3" borderId="6" xfId="0" applyNumberFormat="1" applyFont="1" applyFill="1" applyBorder="1" applyAlignment="1">
      <alignment horizontal="right"/>
    </xf>
    <xf numFmtId="0" fontId="17" fillId="0" borderId="0" xfId="0" applyFont="1" applyAlignment="1">
      <alignment horizontal="left"/>
    </xf>
    <xf numFmtId="8" fontId="4" fillId="0" borderId="0" xfId="0" applyNumberFormat="1" applyFont="1"/>
    <xf numFmtId="0" fontId="3" fillId="0" borderId="0" xfId="0" applyFont="1" applyAlignment="1">
      <alignment horizontal="left"/>
    </xf>
    <xf numFmtId="8" fontId="12" fillId="6" borderId="0" xfId="0" applyNumberFormat="1" applyFont="1" applyFill="1"/>
    <xf numFmtId="0" fontId="18" fillId="0" borderId="0" xfId="0" applyFont="1"/>
    <xf numFmtId="0" fontId="4" fillId="0" borderId="2" xfId="0" applyFont="1" applyBorder="1"/>
    <xf numFmtId="0" fontId="4" fillId="0" borderId="1" xfId="0" applyFont="1" applyBorder="1" applyAlignment="1">
      <alignment wrapText="1"/>
    </xf>
    <xf numFmtId="0" fontId="19" fillId="0" borderId="0" xfId="0" applyFont="1"/>
    <xf numFmtId="0" fontId="18" fillId="0" borderId="1" xfId="0" applyFont="1" applyBorder="1" applyAlignment="1">
      <alignment wrapText="1"/>
    </xf>
    <xf numFmtId="0" fontId="4" fillId="0" borderId="1" xfId="0" applyFont="1" applyBorder="1" applyAlignment="1">
      <alignment horizontal="right" wrapText="1"/>
    </xf>
    <xf numFmtId="0" fontId="20" fillId="0" borderId="0" xfId="0" applyFont="1" applyAlignment="1">
      <alignment horizontal="left"/>
    </xf>
    <xf numFmtId="8" fontId="4" fillId="0" borderId="1" xfId="0" applyNumberFormat="1" applyFont="1" applyBorder="1" applyAlignment="1">
      <alignment horizontal="right" wrapText="1"/>
    </xf>
    <xf numFmtId="8" fontId="4" fillId="7" borderId="3" xfId="0" applyNumberFormat="1" applyFont="1" applyFill="1" applyBorder="1" applyAlignment="1">
      <alignment horizontal="right"/>
    </xf>
    <xf numFmtId="8" fontId="3" fillId="0" borderId="0" xfId="0" applyNumberFormat="1" applyFont="1"/>
    <xf numFmtId="0" fontId="21" fillId="0" borderId="0" xfId="0" applyFont="1" applyAlignment="1">
      <alignment horizontal="center" wrapText="1"/>
    </xf>
    <xf numFmtId="8" fontId="4" fillId="3" borderId="3" xfId="0" applyNumberFormat="1" applyFont="1" applyFill="1" applyBorder="1" applyAlignment="1">
      <alignment horizontal="right"/>
    </xf>
    <xf numFmtId="1" fontId="22" fillId="0" borderId="0" xfId="0" applyNumberFormat="1" applyFont="1"/>
    <xf numFmtId="165" fontId="4" fillId="8" borderId="6" xfId="0" applyNumberFormat="1" applyFont="1" applyFill="1" applyBorder="1"/>
    <xf numFmtId="0" fontId="4" fillId="0" borderId="0" xfId="0" applyFont="1" applyAlignment="1">
      <alignment horizontal="left"/>
    </xf>
    <xf numFmtId="1" fontId="4" fillId="4" borderId="6" xfId="0" applyNumberFormat="1" applyFont="1" applyFill="1" applyBorder="1"/>
    <xf numFmtId="1" fontId="4" fillId="4" borderId="6" xfId="0" applyNumberFormat="1" applyFont="1" applyFill="1" applyBorder="1" applyAlignment="1">
      <alignment horizontal="right"/>
    </xf>
    <xf numFmtId="1" fontId="4" fillId="4" borderId="3" xfId="0" applyNumberFormat="1" applyFont="1" applyFill="1" applyBorder="1" applyAlignment="1">
      <alignment horizontal="right"/>
    </xf>
    <xf numFmtId="1" fontId="12" fillId="5" borderId="0" xfId="0" applyNumberFormat="1" applyFont="1" applyFill="1" applyAlignment="1">
      <alignment horizontal="right"/>
    </xf>
    <xf numFmtId="0" fontId="12" fillId="5" borderId="0" xfId="0" applyFont="1" applyFill="1" applyAlignment="1">
      <alignment horizontal="right"/>
    </xf>
    <xf numFmtId="0" fontId="23" fillId="0" borderId="0" xfId="0" applyFont="1"/>
    <xf numFmtId="0" fontId="24" fillId="0" borderId="0" xfId="0" applyFont="1"/>
    <xf numFmtId="0" fontId="25" fillId="0" borderId="0" xfId="0" applyFont="1"/>
    <xf numFmtId="8" fontId="4" fillId="3" borderId="3" xfId="0" applyNumberFormat="1" applyFont="1" applyFill="1" applyBorder="1"/>
    <xf numFmtId="164" fontId="4" fillId="3" borderId="3" xfId="0" applyNumberFormat="1" applyFont="1" applyFill="1" applyBorder="1"/>
    <xf numFmtId="0" fontId="4" fillId="4" borderId="3" xfId="0" applyFont="1" applyFill="1" applyBorder="1"/>
    <xf numFmtId="8" fontId="4" fillId="7" borderId="3" xfId="0" applyNumberFormat="1" applyFont="1" applyFill="1" applyBorder="1"/>
    <xf numFmtId="165" fontId="4" fillId="8" borderId="3" xfId="0" applyNumberFormat="1" applyFont="1" applyFill="1" applyBorder="1"/>
    <xf numFmtId="1" fontId="4" fillId="8" borderId="3" xfId="0" applyNumberFormat="1" applyFont="1" applyFill="1" applyBorder="1"/>
    <xf numFmtId="43" fontId="3" fillId="0" borderId="0" xfId="0" applyNumberFormat="1" applyFont="1"/>
    <xf numFmtId="0" fontId="26" fillId="0" borderId="0" xfId="0" applyFont="1"/>
    <xf numFmtId="8" fontId="5" fillId="0" borderId="0" xfId="0" applyNumberFormat="1" applyFont="1"/>
    <xf numFmtId="164" fontId="5" fillId="0" borderId="0" xfId="0" applyNumberFormat="1" applyFont="1"/>
    <xf numFmtId="166" fontId="4" fillId="0" borderId="0" xfId="0" applyNumberFormat="1" applyFont="1"/>
    <xf numFmtId="166" fontId="4" fillId="0" borderId="2" xfId="0" applyNumberFormat="1" applyFont="1" applyBorder="1"/>
    <xf numFmtId="164" fontId="4" fillId="0" borderId="0" xfId="0" applyNumberFormat="1" applyFont="1"/>
    <xf numFmtId="8" fontId="4" fillId="3" borderId="6" xfId="0" applyNumberFormat="1" applyFont="1" applyFill="1" applyBorder="1"/>
    <xf numFmtId="2" fontId="3" fillId="0" borderId="0" xfId="0" applyNumberFormat="1" applyFont="1"/>
    <xf numFmtId="43" fontId="4" fillId="0" borderId="0" xfId="0" applyNumberFormat="1" applyFont="1" applyAlignment="1">
      <alignment horizontal="right"/>
    </xf>
    <xf numFmtId="6" fontId="4" fillId="4" borderId="3" xfId="0" applyNumberFormat="1" applyFont="1" applyFill="1" applyBorder="1" applyAlignment="1">
      <alignment horizontal="right"/>
    </xf>
    <xf numFmtId="8" fontId="4" fillId="0" borderId="0" xfId="0" applyNumberFormat="1" applyFont="1" applyAlignment="1">
      <alignment horizontal="left"/>
    </xf>
    <xf numFmtId="0" fontId="27" fillId="0" borderId="0" xfId="0" applyFont="1" applyAlignment="1">
      <alignment horizontal="left"/>
    </xf>
    <xf numFmtId="0" fontId="28" fillId="0" borderId="0" xfId="0" applyFont="1"/>
    <xf numFmtId="8" fontId="4" fillId="7" borderId="9" xfId="0" applyNumberFormat="1" applyFont="1" applyFill="1" applyBorder="1" applyAlignment="1">
      <alignment horizontal="right"/>
    </xf>
    <xf numFmtId="164" fontId="4" fillId="7" borderId="9" xfId="0" applyNumberFormat="1" applyFont="1" applyFill="1" applyBorder="1" applyAlignment="1">
      <alignment horizontal="right"/>
    </xf>
    <xf numFmtId="0" fontId="29" fillId="0" borderId="8" xfId="0" applyFont="1" applyBorder="1"/>
    <xf numFmtId="0" fontId="0" fillId="0" borderId="8" xfId="0" applyBorder="1"/>
    <xf numFmtId="0" fontId="4" fillId="0" borderId="8" xfId="0" applyFont="1" applyBorder="1" applyAlignment="1">
      <alignment horizontal="right"/>
    </xf>
    <xf numFmtId="0" fontId="29" fillId="5" borderId="0" xfId="0" applyFont="1" applyFill="1"/>
    <xf numFmtId="0" fontId="0" fillId="5" borderId="0" xfId="0" applyFill="1"/>
    <xf numFmtId="0" fontId="4" fillId="5" borderId="0" xfId="0" applyFont="1" applyFill="1" applyAlignment="1">
      <alignment horizontal="right"/>
    </xf>
    <xf numFmtId="8" fontId="4" fillId="5" borderId="0" xfId="0" applyNumberFormat="1" applyFont="1" applyFill="1" applyAlignment="1">
      <alignment horizontal="right"/>
    </xf>
    <xf numFmtId="8" fontId="3" fillId="5" borderId="0" xfId="0" applyNumberFormat="1" applyFont="1" applyFill="1"/>
    <xf numFmtId="0" fontId="29" fillId="0" borderId="0" xfId="0" applyFont="1"/>
    <xf numFmtId="2" fontId="5" fillId="0" borderId="0" xfId="0" applyNumberFormat="1" applyFont="1"/>
    <xf numFmtId="2" fontId="4" fillId="3" borderId="3" xfId="0" applyNumberFormat="1" applyFont="1" applyFill="1" applyBorder="1" applyAlignment="1">
      <alignment horizontal="right"/>
    </xf>
    <xf numFmtId="164" fontId="4" fillId="3" borderId="3" xfId="0" applyNumberFormat="1" applyFont="1" applyFill="1" applyBorder="1" applyAlignment="1">
      <alignment horizontal="right"/>
    </xf>
    <xf numFmtId="8" fontId="12" fillId="5" borderId="0" xfId="0" applyNumberFormat="1" applyFont="1" applyFill="1"/>
    <xf numFmtId="164" fontId="4" fillId="7" borderId="3" xfId="0" applyNumberFormat="1" applyFont="1" applyFill="1" applyBorder="1"/>
    <xf numFmtId="0" fontId="23" fillId="0" borderId="0" xfId="0" applyFont="1" applyAlignment="1">
      <alignment horizontal="center"/>
    </xf>
    <xf numFmtId="0" fontId="30" fillId="6" borderId="0" xfId="0" applyFont="1" applyFill="1" applyAlignment="1">
      <alignment horizontal="center"/>
    </xf>
    <xf numFmtId="0" fontId="31" fillId="0" borderId="0" xfId="0" applyFont="1"/>
    <xf numFmtId="14" fontId="4" fillId="2" borderId="3" xfId="0" applyNumberFormat="1" applyFont="1" applyFill="1" applyBorder="1" applyProtection="1">
      <protection locked="0"/>
    </xf>
    <xf numFmtId="8" fontId="4" fillId="2" borderId="6" xfId="0" applyNumberFormat="1" applyFont="1" applyFill="1" applyBorder="1" applyAlignment="1" applyProtection="1">
      <alignment horizontal="right"/>
      <protection locked="0"/>
    </xf>
    <xf numFmtId="0" fontId="4" fillId="2" borderId="3" xfId="0" applyFont="1" applyFill="1" applyBorder="1" applyAlignment="1" applyProtection="1">
      <alignment horizontal="right"/>
      <protection locked="0"/>
    </xf>
    <xf numFmtId="8" fontId="4" fillId="2" borderId="3" xfId="0" applyNumberFormat="1" applyFont="1" applyFill="1" applyBorder="1" applyAlignment="1" applyProtection="1">
      <alignment horizontal="right"/>
      <protection locked="0"/>
    </xf>
    <xf numFmtId="0" fontId="4" fillId="9" borderId="3" xfId="0" applyFont="1" applyFill="1" applyBorder="1" applyProtection="1">
      <protection locked="0"/>
    </xf>
    <xf numFmtId="0" fontId="4" fillId="2" borderId="3" xfId="0" applyFont="1" applyFill="1" applyBorder="1" applyProtection="1">
      <protection locked="0"/>
    </xf>
    <xf numFmtId="164" fontId="4" fillId="2" borderId="3" xfId="0" applyNumberFormat="1" applyFont="1" applyFill="1" applyBorder="1" applyProtection="1">
      <protection locked="0"/>
    </xf>
    <xf numFmtId="0" fontId="4" fillId="10" borderId="3" xfId="0" applyFont="1" applyFill="1" applyBorder="1" applyProtection="1">
      <protection locked="0"/>
    </xf>
    <xf numFmtId="8" fontId="4" fillId="2" borderId="9" xfId="0" applyNumberFormat="1" applyFont="1" applyFill="1" applyBorder="1" applyAlignment="1" applyProtection="1">
      <alignment horizontal="right"/>
      <protection locked="0"/>
    </xf>
    <xf numFmtId="164" fontId="4" fillId="2" borderId="9" xfId="0" applyNumberFormat="1" applyFont="1" applyFill="1" applyBorder="1" applyAlignment="1" applyProtection="1">
      <alignment horizontal="right"/>
      <protection locked="0"/>
    </xf>
    <xf numFmtId="0" fontId="4" fillId="11" borderId="3" xfId="0" applyFont="1" applyFill="1" applyBorder="1"/>
    <xf numFmtId="0" fontId="1" fillId="2" borderId="3" xfId="0" applyFont="1" applyFill="1" applyBorder="1" applyProtection="1">
      <protection locked="0"/>
    </xf>
    <xf numFmtId="164" fontId="1" fillId="2" borderId="3" xfId="0" applyNumberFormat="1" applyFont="1" applyFill="1" applyBorder="1" applyProtection="1">
      <protection locked="0"/>
    </xf>
    <xf numFmtId="0" fontId="4" fillId="12" borderId="4" xfId="0" applyFont="1" applyFill="1" applyBorder="1" applyProtection="1">
      <protection locked="0"/>
    </xf>
    <xf numFmtId="0" fontId="4" fillId="12" borderId="8" xfId="0" applyFont="1" applyFill="1" applyBorder="1" applyProtection="1">
      <protection locked="0"/>
    </xf>
    <xf numFmtId="164" fontId="4" fillId="12" borderId="3" xfId="0" applyNumberFormat="1" applyFont="1" applyFill="1" applyBorder="1" applyAlignment="1" applyProtection="1">
      <alignment horizontal="right"/>
      <protection locked="0"/>
    </xf>
    <xf numFmtId="2" fontId="4" fillId="2" borderId="3" xfId="0" applyNumberFormat="1" applyFont="1" applyFill="1" applyBorder="1" applyAlignment="1" applyProtection="1">
      <alignment horizontal="right"/>
      <protection locked="0"/>
    </xf>
    <xf numFmtId="0" fontId="34" fillId="0" borderId="0" xfId="0" applyFont="1"/>
    <xf numFmtId="0" fontId="11" fillId="13" borderId="10" xfId="0" applyFont="1" applyFill="1" applyBorder="1" applyProtection="1">
      <protection locked="0"/>
    </xf>
    <xf numFmtId="0" fontId="35" fillId="0" borderId="0" xfId="0" applyFont="1"/>
    <xf numFmtId="0" fontId="1" fillId="0" borderId="0" xfId="0" applyFont="1" applyAlignment="1">
      <alignment horizontal="left"/>
    </xf>
    <xf numFmtId="0" fontId="0" fillId="0" borderId="0" xfId="0"/>
    <xf numFmtId="0" fontId="12" fillId="5" borderId="0" xfId="0" applyFont="1" applyFill="1"/>
    <xf numFmtId="0" fontId="5" fillId="0" borderId="0" xfId="0" applyFont="1"/>
    <xf numFmtId="0" fontId="4" fillId="0" borderId="0" xfId="0" applyFont="1"/>
    <xf numFmtId="0" fontId="21" fillId="0" borderId="0" xfId="0" applyFont="1" applyAlignment="1">
      <alignment horizontal="center" wrapText="1"/>
    </xf>
    <xf numFmtId="0" fontId="21" fillId="0" borderId="0" xfId="0" applyFont="1" applyAlignment="1">
      <alignment horizontal="center"/>
    </xf>
    <xf numFmtId="0" fontId="4" fillId="0" borderId="0" xfId="0" applyFont="1" applyAlignment="1">
      <alignment horizontal="right"/>
    </xf>
    <xf numFmtId="0" fontId="5" fillId="0" borderId="7" xfId="0" applyFont="1" applyBorder="1"/>
    <xf numFmtId="0" fontId="4" fillId="12" borderId="4" xfId="0" applyFont="1" applyFill="1" applyBorder="1" applyProtection="1">
      <protection locked="0"/>
    </xf>
    <xf numFmtId="0" fontId="5" fillId="13" borderId="5" xfId="0" applyFont="1" applyFill="1" applyBorder="1" applyProtection="1">
      <protection locked="0"/>
    </xf>
    <xf numFmtId="0" fontId="2" fillId="0" borderId="1" xfId="0" applyFont="1" applyBorder="1" applyAlignment="1">
      <alignment horizontal="left"/>
    </xf>
    <xf numFmtId="0" fontId="5" fillId="0" borderId="1" xfId="0" applyFont="1" applyBorder="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400050</xdr:colOff>
      <xdr:row>58</xdr:row>
      <xdr:rowOff>38100</xdr:rowOff>
    </xdr:to>
    <xdr:sp macro="" textlink="">
      <xdr:nvSpPr>
        <xdr:cNvPr id="1043" name="Rectangle 19" hidden="1">
          <a:extLst>
            <a:ext uri="{FF2B5EF4-FFF2-40B4-BE49-F238E27FC236}">
              <a16:creationId xmlns:a16="http://schemas.microsoft.com/office/drawing/2014/main" id="{00000000-0008-0000-0000-00001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400050</xdr:colOff>
      <xdr:row>58</xdr:row>
      <xdr:rowOff>38100</xdr:rowOff>
    </xdr:to>
    <xdr:sp macro="" textlink="">
      <xdr:nvSpPr>
        <xdr:cNvPr id="3" name="AutoShape 19">
          <a:extLst>
            <a:ext uri="{FF2B5EF4-FFF2-40B4-BE49-F238E27FC236}">
              <a16:creationId xmlns:a16="http://schemas.microsoft.com/office/drawing/2014/main" id="{00000000-0008-0000-00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400050</xdr:colOff>
      <xdr:row>58</xdr:row>
      <xdr:rowOff>38100</xdr:rowOff>
    </xdr:to>
    <xdr:sp macro="" textlink="">
      <xdr:nvSpPr>
        <xdr:cNvPr id="4" name="AutoShape 19">
          <a:extLst>
            <a:ext uri="{FF2B5EF4-FFF2-40B4-BE49-F238E27FC236}">
              <a16:creationId xmlns:a16="http://schemas.microsoft.com/office/drawing/2014/main" id="{00000000-0008-0000-00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6</xdr:col>
      <xdr:colOff>421821</xdr:colOff>
      <xdr:row>0</xdr:row>
      <xdr:rowOff>54429</xdr:rowOff>
    </xdr:from>
    <xdr:to>
      <xdr:col>10</xdr:col>
      <xdr:colOff>144501</xdr:colOff>
      <xdr:row>1</xdr:row>
      <xdr:rowOff>195876</xdr:rowOff>
    </xdr:to>
    <xdr:pic>
      <xdr:nvPicPr>
        <xdr:cNvPr id="6" name="Picture 5">
          <a:extLst>
            <a:ext uri="{FF2B5EF4-FFF2-40B4-BE49-F238E27FC236}">
              <a16:creationId xmlns:a16="http://schemas.microsoft.com/office/drawing/2014/main" id="{320818F4-6599-1A4C-4DEA-C3E38F63C920}"/>
            </a:ext>
          </a:extLst>
        </xdr:cNvPr>
        <xdr:cNvPicPr>
          <a:picLocks noChangeAspect="1"/>
        </xdr:cNvPicPr>
      </xdr:nvPicPr>
      <xdr:blipFill>
        <a:blip xmlns:r="http://schemas.openxmlformats.org/officeDocument/2006/relationships" r:embed="rId1"/>
        <a:stretch>
          <a:fillRect/>
        </a:stretch>
      </xdr:blipFill>
      <xdr:spPr>
        <a:xfrm>
          <a:off x="5000625" y="54429"/>
          <a:ext cx="1804572" cy="481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66675</xdr:colOff>
      <xdr:row>0</xdr:row>
      <xdr:rowOff>133349</xdr:rowOff>
    </xdr:from>
    <xdr:to>
      <xdr:col>10</xdr:col>
      <xdr:colOff>648301</xdr:colOff>
      <xdr:row>0</xdr:row>
      <xdr:rowOff>695324</xdr:rowOff>
    </xdr:to>
    <xdr:pic>
      <xdr:nvPicPr>
        <xdr:cNvPr id="3" name="Picture 2">
          <a:extLst>
            <a:ext uri="{FF2B5EF4-FFF2-40B4-BE49-F238E27FC236}">
              <a16:creationId xmlns:a16="http://schemas.microsoft.com/office/drawing/2014/main" id="{62E2FAB1-C122-97A8-22CA-C123382D4A57}"/>
            </a:ext>
          </a:extLst>
        </xdr:cNvPr>
        <xdr:cNvPicPr>
          <a:picLocks noChangeAspect="1"/>
        </xdr:cNvPicPr>
      </xdr:nvPicPr>
      <xdr:blipFill>
        <a:blip xmlns:r="http://schemas.openxmlformats.org/officeDocument/2006/relationships" r:embed="rId1"/>
        <a:stretch>
          <a:fillRect/>
        </a:stretch>
      </xdr:blipFill>
      <xdr:spPr>
        <a:xfrm>
          <a:off x="5876925" y="133349"/>
          <a:ext cx="210562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23037</xdr:colOff>
      <xdr:row>0</xdr:row>
      <xdr:rowOff>38100</xdr:rowOff>
    </xdr:from>
    <xdr:to>
      <xdr:col>12</xdr:col>
      <xdr:colOff>32922</xdr:colOff>
      <xdr:row>0</xdr:row>
      <xdr:rowOff>676274</xdr:rowOff>
    </xdr:to>
    <xdr:pic>
      <xdr:nvPicPr>
        <xdr:cNvPr id="4" name="Picture 3">
          <a:extLst>
            <a:ext uri="{FF2B5EF4-FFF2-40B4-BE49-F238E27FC236}">
              <a16:creationId xmlns:a16="http://schemas.microsoft.com/office/drawing/2014/main" id="{87DB86C1-A2B1-0115-F331-AFAB95E3D618}"/>
            </a:ext>
          </a:extLst>
        </xdr:cNvPr>
        <xdr:cNvPicPr>
          <a:picLocks noChangeAspect="1"/>
        </xdr:cNvPicPr>
      </xdr:nvPicPr>
      <xdr:blipFill>
        <a:blip xmlns:r="http://schemas.openxmlformats.org/officeDocument/2006/relationships" r:embed="rId1"/>
        <a:stretch>
          <a:fillRect/>
        </a:stretch>
      </xdr:blipFill>
      <xdr:spPr>
        <a:xfrm>
          <a:off x="5233212" y="38100"/>
          <a:ext cx="2391135" cy="638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showGridLines="0" tabSelected="1" zoomScale="140" zoomScaleNormal="140" workbookViewId="0">
      <selection activeCell="C7" sqref="C7"/>
    </sheetView>
  </sheetViews>
  <sheetFormatPr defaultColWidth="17.28515625" defaultRowHeight="15" customHeight="1" x14ac:dyDescent="0.2"/>
  <cols>
    <col min="1" max="1" width="2.7109375" customWidth="1"/>
    <col min="2" max="2" width="10.42578125" customWidth="1"/>
    <col min="3" max="3" width="26.28515625" customWidth="1"/>
    <col min="4" max="4" width="10.85546875" customWidth="1"/>
    <col min="5" max="5" width="9.7109375" customWidth="1"/>
    <col min="6" max="6" width="8.7109375" customWidth="1"/>
    <col min="7" max="7" width="12.7109375" customWidth="1"/>
    <col min="8" max="8" width="12" customWidth="1"/>
    <col min="9" max="9" width="1.7109375" customWidth="1"/>
    <col min="10" max="10" width="4.7109375" customWidth="1"/>
    <col min="11" max="11" width="10.140625" customWidth="1"/>
    <col min="12" max="21" width="6.7109375" customWidth="1"/>
    <col min="22" max="26" width="8" customWidth="1"/>
  </cols>
  <sheetData>
    <row r="1" spans="1:26" ht="27" customHeight="1" x14ac:dyDescent="0.25">
      <c r="A1" s="132" t="s">
        <v>0</v>
      </c>
      <c r="B1" s="133"/>
      <c r="C1" s="133"/>
      <c r="D1" s="133"/>
      <c r="E1" s="133"/>
      <c r="F1" s="133"/>
      <c r="G1" s="133"/>
      <c r="H1" s="133"/>
      <c r="I1" s="133"/>
      <c r="J1" s="133"/>
      <c r="K1" s="1"/>
      <c r="L1" s="1"/>
      <c r="M1" s="1"/>
      <c r="N1" s="1"/>
      <c r="O1" s="1"/>
      <c r="P1" s="1"/>
      <c r="Q1" s="1"/>
      <c r="R1" s="1"/>
      <c r="S1" s="1"/>
      <c r="T1" s="1"/>
      <c r="U1" s="1"/>
      <c r="V1" s="1"/>
      <c r="W1" s="1"/>
      <c r="X1" s="1"/>
      <c r="Y1" s="1"/>
      <c r="Z1" s="1"/>
    </row>
    <row r="2" spans="1:26" ht="16.5" customHeight="1" x14ac:dyDescent="0.25">
      <c r="A2" s="4" t="s">
        <v>3</v>
      </c>
      <c r="B2" s="5"/>
      <c r="C2" s="5"/>
      <c r="D2" s="5"/>
      <c r="E2" s="5"/>
      <c r="F2" s="5"/>
      <c r="G2" s="5"/>
      <c r="H2" s="5"/>
      <c r="I2" s="5"/>
      <c r="J2" s="5"/>
      <c r="K2" s="6"/>
      <c r="L2" s="6"/>
      <c r="M2" s="6"/>
      <c r="N2" s="6"/>
      <c r="O2" s="6"/>
      <c r="P2" s="6"/>
      <c r="Q2" s="6"/>
      <c r="R2" s="6"/>
      <c r="S2" s="6"/>
      <c r="T2" s="6"/>
      <c r="U2" s="6"/>
      <c r="V2" s="6"/>
      <c r="W2" s="6"/>
      <c r="X2" s="6"/>
      <c r="Y2" s="6"/>
      <c r="Z2" s="6"/>
    </row>
    <row r="3" spans="1:26" ht="6" customHeight="1" x14ac:dyDescent="0.25">
      <c r="A3" s="11"/>
      <c r="B3" s="6"/>
      <c r="C3" s="6"/>
      <c r="D3" s="6"/>
      <c r="E3" s="6"/>
      <c r="F3" s="6"/>
      <c r="G3" s="6"/>
      <c r="H3" s="6"/>
      <c r="I3" s="6"/>
      <c r="J3" s="6"/>
      <c r="K3" s="6"/>
      <c r="L3" s="6"/>
      <c r="M3" s="6"/>
      <c r="N3" s="6"/>
      <c r="O3" s="6"/>
      <c r="P3" s="6"/>
      <c r="Q3" s="6"/>
      <c r="R3" s="6"/>
      <c r="S3" s="6"/>
      <c r="T3" s="6"/>
      <c r="U3" s="6"/>
      <c r="V3" s="6"/>
      <c r="W3" s="6"/>
      <c r="X3" s="6"/>
      <c r="Y3" s="6"/>
      <c r="Z3" s="6"/>
    </row>
    <row r="4" spans="1:26" ht="12.75" customHeight="1" x14ac:dyDescent="0.2">
      <c r="A4" s="14" t="s">
        <v>7</v>
      </c>
      <c r="B4" s="11"/>
      <c r="F4" s="11"/>
      <c r="G4" s="1"/>
      <c r="H4" s="1"/>
      <c r="I4" s="1"/>
      <c r="J4" s="1"/>
      <c r="L4" s="1"/>
      <c r="M4" s="1"/>
      <c r="N4" s="1"/>
      <c r="O4" s="1"/>
      <c r="P4" s="1"/>
      <c r="Q4" s="1"/>
      <c r="R4" s="1"/>
      <c r="S4" s="1"/>
      <c r="T4" s="1"/>
      <c r="U4" s="1"/>
      <c r="V4" s="1"/>
      <c r="W4" s="1"/>
      <c r="X4" s="1"/>
      <c r="Y4" s="1"/>
      <c r="Z4" s="1"/>
    </row>
    <row r="5" spans="1:26" ht="12.75" customHeight="1" x14ac:dyDescent="0.2">
      <c r="A5" s="1"/>
      <c r="B5" s="13"/>
      <c r="C5" s="11" t="s">
        <v>4</v>
      </c>
      <c r="D5" s="15"/>
      <c r="E5" s="17"/>
      <c r="F5" s="19"/>
      <c r="G5" s="11" t="s">
        <v>5</v>
      </c>
      <c r="H5" s="1"/>
      <c r="I5" s="1"/>
      <c r="J5" s="1"/>
      <c r="K5" s="1"/>
      <c r="L5" s="1"/>
      <c r="M5" s="1"/>
      <c r="N5" s="1"/>
      <c r="O5" s="1"/>
      <c r="P5" s="1"/>
      <c r="Q5" s="1"/>
      <c r="R5" s="1"/>
      <c r="S5" s="1"/>
      <c r="T5" s="1"/>
      <c r="U5" s="1"/>
      <c r="V5" s="1"/>
      <c r="W5" s="1"/>
      <c r="X5" s="1"/>
      <c r="Y5" s="1"/>
      <c r="Z5" s="1"/>
    </row>
    <row r="6" spans="1:26" ht="12.75" customHeight="1" x14ac:dyDescent="0.2">
      <c r="A6" s="1"/>
      <c r="B6" s="1"/>
      <c r="C6" s="21" t="s">
        <v>11</v>
      </c>
      <c r="D6" s="1"/>
      <c r="E6" s="1"/>
      <c r="F6" s="1"/>
      <c r="G6" s="1"/>
      <c r="H6" s="1"/>
      <c r="I6" s="1"/>
      <c r="J6" s="1"/>
      <c r="K6" s="1"/>
      <c r="L6" s="1"/>
      <c r="M6" s="1"/>
      <c r="N6" s="1"/>
      <c r="O6" s="1"/>
      <c r="P6" s="1"/>
      <c r="Q6" s="1"/>
      <c r="R6" s="1"/>
      <c r="S6" s="1"/>
      <c r="T6" s="1"/>
      <c r="U6" s="1"/>
      <c r="V6" s="1"/>
      <c r="W6" s="1"/>
      <c r="X6" s="1"/>
      <c r="Y6" s="1"/>
      <c r="Z6" s="1"/>
    </row>
    <row r="7" spans="1:26" ht="16.5" customHeight="1" x14ac:dyDescent="0.2">
      <c r="A7" s="1"/>
      <c r="B7" s="129" t="s">
        <v>156</v>
      </c>
      <c r="C7" s="130"/>
      <c r="D7" s="1"/>
      <c r="E7" s="1"/>
      <c r="F7" s="1"/>
      <c r="G7" s="1"/>
      <c r="H7" s="1"/>
      <c r="I7" s="1"/>
      <c r="J7" s="1"/>
      <c r="K7" s="1"/>
      <c r="L7" s="1"/>
      <c r="M7" s="1"/>
      <c r="N7" s="1"/>
      <c r="O7" s="1"/>
      <c r="P7" s="1"/>
      <c r="Q7" s="1"/>
      <c r="R7" s="1"/>
      <c r="S7" s="1"/>
      <c r="T7" s="1"/>
      <c r="U7" s="1"/>
      <c r="V7" s="1"/>
      <c r="W7" s="1"/>
      <c r="X7" s="1"/>
      <c r="Y7" s="1"/>
      <c r="Z7" s="1"/>
    </row>
    <row r="8" spans="1:26" ht="12.75" customHeight="1" x14ac:dyDescent="0.2">
      <c r="A8" s="134" t="s">
        <v>14</v>
      </c>
      <c r="B8" s="135"/>
      <c r="C8" s="25"/>
      <c r="D8" s="31" t="s">
        <v>26</v>
      </c>
      <c r="E8" s="11"/>
      <c r="F8" s="31"/>
      <c r="G8" s="112">
        <v>43023</v>
      </c>
      <c r="H8" s="33"/>
      <c r="I8" s="33"/>
      <c r="J8" s="33"/>
      <c r="K8" s="11"/>
      <c r="L8" s="11"/>
      <c r="M8" s="11"/>
      <c r="N8" s="11"/>
      <c r="O8" s="11"/>
      <c r="P8" s="11"/>
      <c r="Q8" s="11"/>
      <c r="R8" s="11"/>
      <c r="S8" s="11"/>
      <c r="T8" s="11"/>
      <c r="U8" s="11"/>
      <c r="V8" s="11"/>
      <c r="W8" s="11"/>
      <c r="X8" s="11"/>
      <c r="Y8" s="11"/>
      <c r="Z8" s="11"/>
    </row>
    <row r="9" spans="1:26" ht="25.5" customHeight="1" x14ac:dyDescent="0.2">
      <c r="A9" s="34"/>
      <c r="B9" s="35"/>
      <c r="C9" s="35"/>
      <c r="D9" s="37" t="s">
        <v>31</v>
      </c>
      <c r="E9" s="30" t="s">
        <v>34</v>
      </c>
      <c r="F9" s="30" t="s">
        <v>35</v>
      </c>
      <c r="G9" s="30" t="s">
        <v>36</v>
      </c>
      <c r="H9" s="30" t="s">
        <v>37</v>
      </c>
      <c r="I9" s="8"/>
      <c r="J9" s="8"/>
      <c r="K9" s="1"/>
      <c r="L9" s="1"/>
      <c r="M9" s="1"/>
      <c r="N9" s="1"/>
      <c r="O9" s="1"/>
      <c r="P9" s="1"/>
      <c r="Q9" s="1"/>
      <c r="R9" s="1"/>
      <c r="S9" s="1"/>
      <c r="T9" s="1"/>
      <c r="U9" s="1"/>
      <c r="V9" s="1"/>
      <c r="W9" s="1"/>
      <c r="X9" s="1"/>
      <c r="Y9" s="1"/>
      <c r="Z9" s="1"/>
    </row>
    <row r="10" spans="1:26" ht="12.75" customHeight="1" x14ac:dyDescent="0.2">
      <c r="A10" s="11" t="s">
        <v>38</v>
      </c>
      <c r="B10" s="1"/>
      <c r="C10" s="1"/>
      <c r="D10" s="40">
        <f>D15+(D19*H19)</f>
        <v>773.8</v>
      </c>
      <c r="E10" s="38" t="s">
        <v>42</v>
      </c>
      <c r="F10" s="113">
        <v>85</v>
      </c>
      <c r="G10" s="43" t="s">
        <v>44</v>
      </c>
      <c r="H10" s="45">
        <f>D10*(F10/100)</f>
        <v>657.7299999999999</v>
      </c>
      <c r="I10" s="1"/>
      <c r="J10" s="1"/>
      <c r="K10" s="1"/>
      <c r="L10" s="1"/>
      <c r="M10" s="1"/>
      <c r="N10" s="1"/>
      <c r="O10" s="1"/>
      <c r="P10" s="1"/>
      <c r="Q10" s="1"/>
      <c r="R10" s="1"/>
      <c r="S10" s="1"/>
      <c r="T10" s="1"/>
      <c r="U10" s="1"/>
      <c r="V10" s="1"/>
      <c r="W10" s="1"/>
      <c r="X10" s="1"/>
      <c r="Y10" s="1"/>
      <c r="Z10" s="1"/>
    </row>
    <row r="11" spans="1:26" ht="4.5" customHeight="1" x14ac:dyDescent="0.2">
      <c r="A11" s="1"/>
      <c r="B11" s="1"/>
      <c r="C11" s="1"/>
      <c r="D11" s="11"/>
      <c r="E11" s="11"/>
      <c r="F11" s="11" t="s">
        <v>45</v>
      </c>
      <c r="G11" s="11"/>
      <c r="H11" s="47"/>
      <c r="I11" s="11"/>
      <c r="J11" s="11"/>
      <c r="K11" s="11"/>
      <c r="L11" s="11"/>
      <c r="M11" s="11"/>
      <c r="N11" s="11"/>
      <c r="O11" s="11"/>
      <c r="P11" s="11"/>
      <c r="Q11" s="11"/>
      <c r="R11" s="11"/>
      <c r="S11" s="11"/>
      <c r="T11" s="11"/>
      <c r="U11" s="11"/>
      <c r="V11" s="11"/>
      <c r="W11" s="11"/>
      <c r="X11" s="11"/>
      <c r="Y11" s="11"/>
      <c r="Z11" s="11"/>
    </row>
    <row r="12" spans="1:26" ht="12.75" customHeight="1" x14ac:dyDescent="0.2">
      <c r="A12" s="25" t="s">
        <v>46</v>
      </c>
      <c r="B12" s="25"/>
      <c r="C12" s="25"/>
      <c r="D12" s="31" t="s">
        <v>47</v>
      </c>
      <c r="E12" s="31"/>
      <c r="F12" s="31"/>
      <c r="G12" s="112">
        <v>42845</v>
      </c>
      <c r="H12" s="49"/>
      <c r="I12" s="33"/>
      <c r="J12" s="33"/>
      <c r="K12" s="11"/>
      <c r="L12" s="11"/>
      <c r="M12" s="11"/>
      <c r="N12" s="11"/>
      <c r="O12" s="11"/>
      <c r="P12" s="11"/>
      <c r="Q12" s="11"/>
      <c r="R12" s="11"/>
      <c r="S12" s="11"/>
      <c r="T12" s="11"/>
      <c r="U12" s="11"/>
      <c r="V12" s="11"/>
      <c r="W12" s="11"/>
      <c r="X12" s="11"/>
      <c r="Y12" s="11"/>
      <c r="Z12" s="11"/>
    </row>
    <row r="13" spans="1:26" ht="12.75" customHeight="1" x14ac:dyDescent="0.2">
      <c r="A13" s="34"/>
      <c r="B13" s="35"/>
      <c r="C13" s="35"/>
      <c r="D13" s="30" t="s">
        <v>21</v>
      </c>
      <c r="E13" s="30" t="s">
        <v>23</v>
      </c>
      <c r="F13" s="30" t="s">
        <v>48</v>
      </c>
      <c r="G13" s="30" t="s">
        <v>49</v>
      </c>
      <c r="H13" s="30" t="s">
        <v>50</v>
      </c>
      <c r="I13" s="51"/>
      <c r="J13" s="51"/>
      <c r="K13" s="11"/>
      <c r="L13" s="11"/>
      <c r="M13" s="11"/>
      <c r="N13" s="11"/>
      <c r="O13" s="11"/>
      <c r="P13" s="11"/>
      <c r="Q13" s="11"/>
      <c r="R13" s="11"/>
      <c r="S13" s="11"/>
      <c r="T13" s="11"/>
      <c r="U13" s="11"/>
      <c r="V13" s="11"/>
      <c r="W13" s="11"/>
      <c r="X13" s="11"/>
      <c r="Y13" s="11"/>
      <c r="Z13" s="11"/>
    </row>
    <row r="14" spans="1:26" ht="12.75" customHeight="1" x14ac:dyDescent="0.2">
      <c r="A14" s="11" t="s">
        <v>52</v>
      </c>
      <c r="B14" s="53"/>
      <c r="C14" s="1"/>
      <c r="D14" s="11"/>
      <c r="E14" s="11"/>
      <c r="F14" s="11"/>
      <c r="G14" s="11"/>
      <c r="H14" s="11"/>
      <c r="I14" s="53"/>
      <c r="J14" s="53"/>
      <c r="K14" s="53"/>
      <c r="L14" s="53"/>
      <c r="M14" s="53"/>
      <c r="N14" s="53"/>
      <c r="O14" s="53"/>
      <c r="P14" s="53"/>
      <c r="Q14" s="53"/>
      <c r="R14" s="53"/>
      <c r="S14" s="53"/>
      <c r="T14" s="53"/>
      <c r="U14" s="53"/>
      <c r="V14" s="53"/>
      <c r="W14" s="53"/>
      <c r="X14" s="53"/>
      <c r="Y14" s="53"/>
      <c r="Z14" s="53"/>
    </row>
    <row r="15" spans="1:26" ht="12.75" customHeight="1" x14ac:dyDescent="0.2">
      <c r="A15" s="1"/>
      <c r="B15" s="11" t="s">
        <v>53</v>
      </c>
      <c r="C15" s="11"/>
      <c r="D15" s="114">
        <v>400</v>
      </c>
      <c r="E15" s="38" t="s">
        <v>42</v>
      </c>
      <c r="F15" s="115">
        <v>110</v>
      </c>
      <c r="G15" s="43" t="s">
        <v>44</v>
      </c>
      <c r="H15" s="58">
        <f>D15*(F15/100)</f>
        <v>440.00000000000006</v>
      </c>
      <c r="I15" s="59"/>
      <c r="J15" s="1"/>
      <c r="K15" s="1"/>
      <c r="L15" s="1"/>
      <c r="M15" s="1"/>
      <c r="N15" s="1"/>
      <c r="O15" s="1"/>
      <c r="P15" s="1"/>
      <c r="Q15" s="1"/>
      <c r="R15" s="1"/>
      <c r="S15" s="1"/>
      <c r="T15" s="1"/>
      <c r="U15" s="1"/>
      <c r="V15" s="1"/>
      <c r="W15" s="1"/>
      <c r="X15" s="1"/>
      <c r="Y15" s="1"/>
      <c r="Z15" s="1"/>
    </row>
    <row r="16" spans="1:26" ht="12.75" customHeight="1" x14ac:dyDescent="0.2">
      <c r="A16" s="1"/>
      <c r="B16" s="11" t="s">
        <v>63</v>
      </c>
      <c r="C16" s="11"/>
      <c r="D16" s="38"/>
      <c r="E16" s="38"/>
      <c r="F16" s="115">
        <v>2</v>
      </c>
      <c r="G16" s="38" t="s">
        <v>64</v>
      </c>
      <c r="H16" s="58">
        <f>F16</f>
        <v>2</v>
      </c>
      <c r="I16" s="59"/>
      <c r="J16" s="1"/>
      <c r="K16" s="1"/>
      <c r="L16" s="1"/>
      <c r="M16" s="1"/>
      <c r="N16" s="1"/>
      <c r="O16" s="1"/>
      <c r="P16" s="1"/>
      <c r="Q16" s="1"/>
      <c r="R16" s="1"/>
      <c r="S16" s="1"/>
      <c r="T16" s="1"/>
      <c r="U16" s="1"/>
      <c r="V16" s="1"/>
      <c r="W16" s="1"/>
      <c r="X16" s="1"/>
      <c r="Y16" s="1"/>
      <c r="Z16" s="1"/>
    </row>
    <row r="17" spans="1:26" ht="12.75" customHeight="1" x14ac:dyDescent="0.2">
      <c r="A17" s="1"/>
      <c r="B17" s="11" t="s">
        <v>66</v>
      </c>
      <c r="C17" s="11"/>
      <c r="D17" s="38"/>
      <c r="E17" s="38"/>
      <c r="F17" s="38"/>
      <c r="G17" s="38"/>
      <c r="H17" s="61">
        <f>SUM(H15:H16)</f>
        <v>442.00000000000006</v>
      </c>
      <c r="I17" s="1"/>
      <c r="J17" s="1"/>
      <c r="K17" s="1"/>
      <c r="L17" s="1"/>
      <c r="M17" s="1"/>
      <c r="N17" s="1"/>
      <c r="O17" s="1"/>
      <c r="P17" s="1"/>
      <c r="Q17" s="1"/>
      <c r="R17" s="1"/>
      <c r="S17" s="1"/>
      <c r="T17" s="1"/>
      <c r="U17" s="1"/>
      <c r="V17" s="1"/>
      <c r="W17" s="1"/>
      <c r="X17" s="1"/>
      <c r="Y17" s="1"/>
      <c r="Z17" s="1"/>
    </row>
    <row r="18" spans="1:26" ht="12.75" customHeight="1" x14ac:dyDescent="0.2">
      <c r="A18" s="25" t="s">
        <v>67</v>
      </c>
      <c r="B18" s="26"/>
      <c r="C18" s="26"/>
      <c r="D18" s="26"/>
      <c r="E18" s="26"/>
      <c r="F18" s="26"/>
      <c r="G18" s="26"/>
      <c r="H18" s="26"/>
      <c r="I18" s="27"/>
      <c r="J18" s="26"/>
      <c r="K18" s="1"/>
      <c r="L18" s="1"/>
      <c r="M18" s="1"/>
      <c r="N18" s="1"/>
      <c r="O18" s="1"/>
      <c r="P18" s="1"/>
      <c r="Q18" s="1"/>
      <c r="R18" s="1"/>
      <c r="S18" s="1"/>
      <c r="T18" s="1"/>
      <c r="U18" s="1"/>
      <c r="V18" s="1"/>
      <c r="W18" s="1"/>
      <c r="X18" s="1"/>
      <c r="Y18" s="1"/>
      <c r="Z18" s="1"/>
    </row>
    <row r="19" spans="1:26" ht="12.75" customHeight="1" x14ac:dyDescent="0.2">
      <c r="A19" s="1"/>
      <c r="B19" s="11" t="s">
        <v>68</v>
      </c>
      <c r="C19" s="62"/>
      <c r="D19" s="128">
        <v>2.1</v>
      </c>
      <c r="E19" s="64" t="s">
        <v>69</v>
      </c>
      <c r="F19" s="139" t="s">
        <v>70</v>
      </c>
      <c r="G19" s="140"/>
      <c r="H19" s="67">
        <f>G8-G12</f>
        <v>178</v>
      </c>
      <c r="I19" s="1"/>
      <c r="J19" s="38" t="s">
        <v>73</v>
      </c>
      <c r="K19" s="1"/>
      <c r="L19" s="1"/>
      <c r="M19" s="1"/>
      <c r="N19" s="1"/>
      <c r="O19" s="1"/>
      <c r="P19" s="1"/>
      <c r="Q19" s="1"/>
      <c r="R19" s="1"/>
      <c r="S19" s="1"/>
      <c r="T19" s="1"/>
      <c r="U19" s="1"/>
      <c r="V19" s="1"/>
      <c r="W19" s="1"/>
      <c r="X19" s="1"/>
      <c r="Y19" s="1"/>
      <c r="Z19" s="1"/>
    </row>
    <row r="20" spans="1:26" ht="12.75" customHeight="1" x14ac:dyDescent="0.2">
      <c r="A20" s="1"/>
      <c r="B20" s="11"/>
      <c r="C20" s="32"/>
      <c r="D20" s="39"/>
      <c r="E20" s="1"/>
      <c r="F20" s="139" t="s">
        <v>74</v>
      </c>
      <c r="G20" s="140"/>
      <c r="H20" s="36">
        <f>D19*H19</f>
        <v>373.8</v>
      </c>
      <c r="I20" s="1"/>
      <c r="J20" s="38" t="s">
        <v>76</v>
      </c>
      <c r="K20" s="1"/>
      <c r="L20" s="1"/>
      <c r="M20" s="1"/>
      <c r="N20" s="1"/>
      <c r="O20" s="1"/>
      <c r="P20" s="1"/>
      <c r="Q20" s="1"/>
      <c r="R20" s="1"/>
      <c r="S20" s="1"/>
      <c r="T20" s="1"/>
      <c r="U20" s="1"/>
      <c r="V20" s="1"/>
      <c r="W20" s="1"/>
      <c r="X20" s="1"/>
      <c r="Y20" s="1"/>
      <c r="Z20" s="1"/>
    </row>
    <row r="21" spans="1:26" ht="12.75" customHeight="1" x14ac:dyDescent="0.2">
      <c r="A21" s="25" t="s">
        <v>77</v>
      </c>
      <c r="B21" s="26"/>
      <c r="C21" s="26"/>
      <c r="D21" s="26"/>
      <c r="E21" s="26"/>
      <c r="F21" s="25"/>
      <c r="G21" s="26"/>
      <c r="H21" s="68"/>
      <c r="I21" s="26"/>
      <c r="J21" s="69"/>
      <c r="K21" s="1"/>
      <c r="L21" s="1"/>
      <c r="M21" s="1"/>
      <c r="N21" s="1"/>
      <c r="O21" s="1"/>
      <c r="P21" s="1"/>
      <c r="Q21" s="1"/>
      <c r="R21" s="1"/>
      <c r="S21" s="1"/>
      <c r="T21" s="1"/>
      <c r="U21" s="1"/>
      <c r="V21" s="1"/>
      <c r="W21" s="1"/>
      <c r="X21" s="1"/>
      <c r="Y21" s="1"/>
      <c r="Z21" s="1"/>
    </row>
    <row r="22" spans="1:26" ht="12.75" customHeight="1" x14ac:dyDescent="0.2">
      <c r="A22" s="70" t="s">
        <v>80</v>
      </c>
      <c r="B22" s="1"/>
      <c r="C22" s="50"/>
      <c r="D22" s="1"/>
      <c r="E22" s="1"/>
      <c r="F22" s="1"/>
      <c r="G22" s="1"/>
      <c r="H22" s="59"/>
      <c r="I22" s="1"/>
      <c r="J22" s="1"/>
      <c r="K22" s="1"/>
      <c r="L22" s="1"/>
      <c r="M22" s="1"/>
      <c r="N22" s="1"/>
      <c r="O22" s="1"/>
      <c r="P22" s="1"/>
      <c r="Q22" s="1"/>
      <c r="R22" s="1"/>
      <c r="S22" s="1"/>
      <c r="T22" s="1"/>
      <c r="U22" s="1"/>
      <c r="V22" s="1"/>
      <c r="W22" s="1"/>
      <c r="X22" s="1"/>
      <c r="Y22" s="1"/>
      <c r="Z22" s="1"/>
    </row>
    <row r="23" spans="1:26" ht="12.75" customHeight="1" x14ac:dyDescent="0.2">
      <c r="A23" s="70"/>
      <c r="B23" s="11" t="s">
        <v>82</v>
      </c>
      <c r="C23" s="71"/>
      <c r="D23" s="1"/>
      <c r="E23" s="1"/>
      <c r="F23" s="1"/>
      <c r="G23" s="1"/>
      <c r="H23" s="59"/>
      <c r="I23" s="1"/>
      <c r="J23" s="1"/>
      <c r="K23" s="1"/>
      <c r="L23" s="1"/>
      <c r="M23" s="1"/>
      <c r="N23" s="1"/>
      <c r="O23" s="1"/>
      <c r="P23" s="1"/>
      <c r="Q23" s="1"/>
      <c r="R23" s="1"/>
      <c r="S23" s="1"/>
      <c r="T23" s="1"/>
      <c r="U23" s="1"/>
      <c r="V23" s="1"/>
      <c r="W23" s="1"/>
      <c r="X23" s="1"/>
      <c r="Y23" s="1"/>
      <c r="Z23" s="1"/>
    </row>
    <row r="24" spans="1:26" ht="12.75" customHeight="1" x14ac:dyDescent="0.2">
      <c r="A24" s="70"/>
      <c r="B24" s="1"/>
      <c r="C24" s="72" t="s">
        <v>27</v>
      </c>
      <c r="D24" s="116">
        <v>30</v>
      </c>
      <c r="E24" s="11" t="s">
        <v>73</v>
      </c>
      <c r="F24" s="1"/>
      <c r="G24" s="11"/>
      <c r="H24" s="59"/>
      <c r="I24" s="1"/>
      <c r="J24" s="1"/>
      <c r="K24" s="1"/>
      <c r="L24" s="1"/>
      <c r="M24" s="1"/>
      <c r="N24" s="1"/>
      <c r="O24" s="1"/>
      <c r="P24" s="1"/>
      <c r="Q24" s="1"/>
      <c r="R24" s="1"/>
      <c r="S24" s="1"/>
      <c r="T24" s="1"/>
      <c r="U24" s="1"/>
      <c r="V24" s="1"/>
      <c r="W24" s="1"/>
      <c r="X24" s="1"/>
      <c r="Y24" s="1"/>
      <c r="Z24" s="1"/>
    </row>
    <row r="25" spans="1:26" ht="12.75" customHeight="1" x14ac:dyDescent="0.2">
      <c r="A25" s="70"/>
      <c r="B25" s="1"/>
      <c r="C25" s="11" t="s">
        <v>84</v>
      </c>
      <c r="D25" s="73">
        <f>'Feed Cost Calculator'!L23</f>
        <v>5.3714285714285714E-2</v>
      </c>
      <c r="E25" s="11" t="s">
        <v>86</v>
      </c>
      <c r="F25" s="73">
        <f>'Feed Cost Calculator'!L22</f>
        <v>0.53714285714285714</v>
      </c>
      <c r="G25" s="11" t="s">
        <v>88</v>
      </c>
      <c r="H25" s="73">
        <f>'Feed Cost Calculator'!L21</f>
        <v>16.114285714285714</v>
      </c>
      <c r="I25" s="1"/>
      <c r="J25" s="11"/>
      <c r="K25" s="1"/>
      <c r="L25" s="1"/>
      <c r="M25" s="1"/>
      <c r="N25" s="1"/>
      <c r="O25" s="1"/>
      <c r="P25" s="1"/>
      <c r="Q25" s="1"/>
      <c r="R25" s="1"/>
      <c r="S25" s="1"/>
      <c r="T25" s="1"/>
      <c r="U25" s="1"/>
      <c r="V25" s="1"/>
      <c r="W25" s="1"/>
      <c r="X25" s="1"/>
      <c r="Y25" s="1"/>
      <c r="Z25" s="1"/>
    </row>
    <row r="26" spans="1:26" ht="12.75" customHeight="1" x14ac:dyDescent="0.2">
      <c r="A26" s="70"/>
      <c r="B26" s="11"/>
      <c r="C26" s="50"/>
      <c r="D26" s="1"/>
      <c r="E26" s="1"/>
      <c r="F26" s="1"/>
      <c r="G26" s="1"/>
      <c r="H26" s="59"/>
      <c r="I26" s="1"/>
      <c r="J26" s="1"/>
      <c r="K26" s="1"/>
      <c r="L26" s="1"/>
      <c r="M26" s="1"/>
      <c r="N26" s="1"/>
      <c r="O26" s="1"/>
      <c r="P26" s="1"/>
      <c r="Q26" s="1"/>
      <c r="R26" s="1"/>
      <c r="S26" s="1"/>
      <c r="T26" s="1"/>
      <c r="U26" s="1"/>
      <c r="V26" s="1"/>
      <c r="W26" s="1"/>
      <c r="X26" s="1"/>
      <c r="Y26" s="1"/>
      <c r="Z26" s="1"/>
    </row>
    <row r="27" spans="1:26" ht="12.75" customHeight="1" x14ac:dyDescent="0.2">
      <c r="A27" s="70"/>
      <c r="B27" s="11" t="s">
        <v>90</v>
      </c>
      <c r="C27" s="50"/>
      <c r="D27" s="1"/>
      <c r="E27" s="1"/>
      <c r="F27" s="1"/>
      <c r="G27" s="1"/>
      <c r="H27" s="59"/>
      <c r="I27" s="1"/>
      <c r="J27" s="1"/>
      <c r="K27" s="1"/>
      <c r="L27" s="1"/>
      <c r="M27" s="1"/>
      <c r="N27" s="1"/>
      <c r="O27" s="1"/>
      <c r="P27" s="1"/>
      <c r="Q27" s="1"/>
      <c r="R27" s="1"/>
      <c r="S27" s="1"/>
      <c r="T27" s="1"/>
      <c r="U27" s="1"/>
      <c r="V27" s="1"/>
      <c r="W27" s="1"/>
      <c r="X27" s="1"/>
      <c r="Y27" s="1"/>
      <c r="Z27" s="1"/>
    </row>
    <row r="28" spans="1:26" ht="12.75" customHeight="1" x14ac:dyDescent="0.2">
      <c r="A28" s="70"/>
      <c r="B28" s="11"/>
      <c r="C28" s="72" t="s">
        <v>91</v>
      </c>
      <c r="D28" s="117">
        <v>148</v>
      </c>
      <c r="E28" s="1"/>
      <c r="F28" s="1"/>
      <c r="G28" s="1"/>
      <c r="H28" s="59"/>
      <c r="I28" s="1"/>
      <c r="J28" s="1"/>
      <c r="K28" s="1"/>
      <c r="L28" s="1"/>
      <c r="M28" s="1"/>
      <c r="N28" s="1"/>
      <c r="O28" s="1"/>
      <c r="P28" s="1"/>
      <c r="Q28" s="1"/>
      <c r="R28" s="1"/>
      <c r="S28" s="1"/>
      <c r="T28" s="1"/>
      <c r="U28" s="1"/>
      <c r="V28" s="1"/>
      <c r="W28" s="1"/>
      <c r="X28" s="1"/>
      <c r="Y28" s="1"/>
      <c r="Z28" s="1"/>
    </row>
    <row r="29" spans="1:26" ht="12.75" customHeight="1" x14ac:dyDescent="0.2">
      <c r="A29" s="1"/>
      <c r="B29" s="11"/>
      <c r="C29" s="11" t="s">
        <v>92</v>
      </c>
      <c r="D29" s="74">
        <f>'Feed Cost Calculator'!L42</f>
        <v>6.7428571428571421E-2</v>
      </c>
      <c r="E29" s="11" t="s">
        <v>86</v>
      </c>
      <c r="F29" s="73">
        <f>'Feed Cost Calculator'!L41</f>
        <v>0.33714285714285713</v>
      </c>
      <c r="G29" s="11" t="s">
        <v>88</v>
      </c>
      <c r="H29" s="76">
        <f>'Feed Cost Calculator'!L40</f>
        <v>49.897142857142853</v>
      </c>
      <c r="I29" s="59"/>
      <c r="J29" s="1"/>
      <c r="K29" s="1"/>
      <c r="L29" s="1"/>
      <c r="M29" s="1"/>
      <c r="N29" s="1"/>
      <c r="O29" s="1"/>
      <c r="P29" s="1"/>
      <c r="Q29" s="1"/>
      <c r="R29" s="1"/>
      <c r="S29" s="1"/>
      <c r="T29" s="1"/>
      <c r="U29" s="1"/>
      <c r="V29" s="1"/>
      <c r="W29" s="1"/>
      <c r="X29" s="1"/>
      <c r="Y29" s="1"/>
      <c r="Z29" s="1"/>
    </row>
    <row r="30" spans="1:26" ht="12.75" customHeight="1" x14ac:dyDescent="0.2">
      <c r="A30" s="1"/>
      <c r="B30" s="11" t="s">
        <v>94</v>
      </c>
      <c r="C30" s="1"/>
      <c r="D30" s="11"/>
      <c r="E30" s="1"/>
      <c r="F30" s="1"/>
      <c r="G30" s="11"/>
      <c r="H30" s="73">
        <f>H25+H29</f>
        <v>66.011428571428567</v>
      </c>
      <c r="I30" s="59"/>
      <c r="J30" s="1"/>
      <c r="K30" s="1"/>
      <c r="L30" s="1"/>
      <c r="M30" s="1"/>
      <c r="N30" s="1"/>
      <c r="O30" s="1"/>
      <c r="P30" s="1"/>
      <c r="Q30" s="1"/>
      <c r="R30" s="1"/>
      <c r="S30" s="1"/>
      <c r="T30" s="1"/>
      <c r="U30" s="1"/>
      <c r="V30" s="1"/>
      <c r="W30" s="1"/>
      <c r="X30" s="1"/>
      <c r="Y30" s="1"/>
      <c r="Z30" s="1"/>
    </row>
    <row r="31" spans="1:26" ht="12.75" customHeight="1" x14ac:dyDescent="0.2">
      <c r="A31" s="25" t="s">
        <v>95</v>
      </c>
      <c r="B31" s="25"/>
      <c r="C31" s="25"/>
      <c r="D31" s="25"/>
      <c r="E31" s="25"/>
      <c r="F31" s="25"/>
      <c r="G31" s="25"/>
      <c r="H31" s="25"/>
      <c r="I31" s="27"/>
      <c r="J31" s="26"/>
      <c r="K31" s="79"/>
      <c r="L31" s="1"/>
      <c r="M31" s="1"/>
      <c r="N31" s="1"/>
      <c r="O31" s="1"/>
      <c r="P31" s="1"/>
      <c r="Q31" s="1"/>
      <c r="R31" s="1"/>
      <c r="S31" s="1"/>
      <c r="T31" s="1"/>
      <c r="U31" s="1"/>
      <c r="V31" s="1"/>
      <c r="W31" s="1"/>
      <c r="X31" s="1"/>
      <c r="Y31" s="1"/>
      <c r="Z31" s="1"/>
    </row>
    <row r="32" spans="1:26" ht="12.75" customHeight="1" x14ac:dyDescent="0.2">
      <c r="A32" s="80"/>
      <c r="B32" s="11" t="s">
        <v>98</v>
      </c>
      <c r="C32" s="11"/>
      <c r="D32" s="118">
        <v>8</v>
      </c>
      <c r="E32" s="11" t="s">
        <v>100</v>
      </c>
      <c r="F32" s="117">
        <v>5</v>
      </c>
      <c r="G32" s="11" t="s">
        <v>101</v>
      </c>
      <c r="H32" s="81"/>
      <c r="I32" s="59"/>
      <c r="J32" s="1"/>
      <c r="K32" s="79"/>
      <c r="L32" s="1"/>
      <c r="M32" s="1"/>
      <c r="N32" s="1"/>
      <c r="O32" s="1"/>
      <c r="P32" s="1"/>
      <c r="Q32" s="1"/>
      <c r="R32" s="1"/>
      <c r="S32" s="1"/>
      <c r="T32" s="1"/>
      <c r="U32" s="1"/>
      <c r="V32" s="1"/>
      <c r="W32" s="1"/>
      <c r="X32" s="1"/>
      <c r="Y32" s="1"/>
      <c r="Z32" s="1"/>
    </row>
    <row r="33" spans="1:26" ht="12.75" customHeight="1" x14ac:dyDescent="0.2">
      <c r="A33" s="1"/>
      <c r="B33" s="11"/>
      <c r="C33" s="11" t="s">
        <v>103</v>
      </c>
      <c r="D33" s="82"/>
      <c r="E33" s="11"/>
      <c r="F33" s="117">
        <v>2.5</v>
      </c>
      <c r="G33" s="11" t="s">
        <v>105</v>
      </c>
      <c r="H33" s="76">
        <f>(D32*F32)/F33</f>
        <v>16</v>
      </c>
      <c r="I33" s="59"/>
      <c r="J33" s="1"/>
      <c r="K33" s="79"/>
      <c r="L33" s="1"/>
      <c r="M33" s="1"/>
      <c r="N33" s="1"/>
      <c r="O33" s="1"/>
      <c r="P33" s="1"/>
      <c r="Q33" s="1"/>
      <c r="R33" s="1"/>
      <c r="S33" s="1"/>
      <c r="T33" s="1"/>
      <c r="U33" s="1"/>
      <c r="V33" s="1"/>
      <c r="W33" s="1"/>
      <c r="X33" s="1"/>
      <c r="Y33" s="1"/>
      <c r="Z33" s="1"/>
    </row>
    <row r="34" spans="1:26" ht="12.75" customHeight="1" x14ac:dyDescent="0.2">
      <c r="A34" s="1"/>
      <c r="B34" s="11" t="s">
        <v>106</v>
      </c>
      <c r="C34" s="1"/>
      <c r="D34" s="118">
        <v>5</v>
      </c>
      <c r="E34" s="11" t="s">
        <v>107</v>
      </c>
      <c r="F34" s="14"/>
      <c r="G34" s="11"/>
      <c r="H34" s="76">
        <f>D34/F33</f>
        <v>2</v>
      </c>
      <c r="I34" s="59"/>
      <c r="J34" s="1"/>
      <c r="K34" s="79"/>
      <c r="L34" s="1"/>
      <c r="M34" s="1"/>
      <c r="N34" s="1"/>
      <c r="O34" s="1"/>
      <c r="P34" s="1"/>
      <c r="Q34" s="1"/>
      <c r="R34" s="1"/>
      <c r="S34" s="1"/>
      <c r="T34" s="1"/>
      <c r="U34" s="1"/>
      <c r="V34" s="1"/>
      <c r="W34" s="1"/>
      <c r="X34" s="1"/>
      <c r="Y34" s="1"/>
      <c r="Z34" s="1"/>
    </row>
    <row r="35" spans="1:26" ht="12.75" customHeight="1" x14ac:dyDescent="0.2">
      <c r="A35" s="1"/>
      <c r="B35" s="11" t="s">
        <v>108</v>
      </c>
      <c r="C35" s="1"/>
      <c r="D35" s="118">
        <v>37</v>
      </c>
      <c r="E35" s="11" t="s">
        <v>107</v>
      </c>
      <c r="F35" s="1"/>
      <c r="G35" s="83"/>
      <c r="H35" s="76">
        <f>D35/F33</f>
        <v>14.8</v>
      </c>
      <c r="I35" s="59"/>
      <c r="J35" s="1"/>
      <c r="K35" s="79"/>
      <c r="L35" s="1"/>
      <c r="M35" s="1"/>
      <c r="N35" s="1"/>
      <c r="O35" s="1"/>
      <c r="P35" s="1"/>
      <c r="Q35" s="1"/>
      <c r="R35" s="1"/>
      <c r="S35" s="1"/>
      <c r="T35" s="1"/>
      <c r="U35" s="1"/>
      <c r="V35" s="1"/>
      <c r="W35" s="1"/>
      <c r="X35" s="1"/>
      <c r="Y35" s="1"/>
      <c r="Z35" s="1"/>
    </row>
    <row r="36" spans="1:26" ht="12.75" customHeight="1" x14ac:dyDescent="0.2">
      <c r="A36" s="1"/>
      <c r="B36" s="11" t="s">
        <v>109</v>
      </c>
      <c r="C36" s="1"/>
      <c r="D36" s="118">
        <v>7</v>
      </c>
      <c r="E36" s="11" t="s">
        <v>107</v>
      </c>
      <c r="F36" s="1"/>
      <c r="G36" s="83"/>
      <c r="H36" s="76">
        <f>D36/F33</f>
        <v>2.8</v>
      </c>
      <c r="I36" s="59"/>
      <c r="J36" s="1"/>
      <c r="K36" s="79"/>
      <c r="L36" s="1"/>
      <c r="M36" s="1"/>
      <c r="N36" s="1"/>
      <c r="O36" s="1"/>
      <c r="P36" s="1"/>
      <c r="Q36" s="1"/>
      <c r="R36" s="1"/>
      <c r="S36" s="1"/>
      <c r="T36" s="1"/>
      <c r="U36" s="1"/>
      <c r="V36" s="1"/>
      <c r="W36" s="1"/>
      <c r="X36" s="1"/>
      <c r="Y36" s="1"/>
      <c r="Z36" s="1"/>
    </row>
    <row r="37" spans="1:26" ht="12.75" customHeight="1" x14ac:dyDescent="0.2">
      <c r="A37" s="1"/>
      <c r="B37" s="11" t="s">
        <v>110</v>
      </c>
      <c r="C37" s="1"/>
      <c r="D37" s="118">
        <v>3</v>
      </c>
      <c r="E37" s="11" t="s">
        <v>107</v>
      </c>
      <c r="F37" s="1"/>
      <c r="G37" s="83"/>
      <c r="H37" s="76">
        <f>D37/F33</f>
        <v>1.2</v>
      </c>
      <c r="I37" s="59"/>
      <c r="J37" s="1"/>
      <c r="K37" s="79"/>
      <c r="L37" s="1"/>
      <c r="M37" s="1"/>
      <c r="N37" s="1"/>
      <c r="O37" s="1"/>
      <c r="P37" s="1"/>
      <c r="Q37" s="1"/>
      <c r="R37" s="1"/>
      <c r="S37" s="1"/>
      <c r="T37" s="1"/>
      <c r="U37" s="1"/>
      <c r="V37" s="1"/>
      <c r="W37" s="1"/>
      <c r="X37" s="1"/>
      <c r="Y37" s="1"/>
      <c r="Z37" s="1"/>
    </row>
    <row r="38" spans="1:26" ht="12.75" customHeight="1" x14ac:dyDescent="0.2">
      <c r="A38" s="1"/>
      <c r="B38" s="11" t="s">
        <v>111</v>
      </c>
      <c r="C38" s="1"/>
      <c r="D38" s="118">
        <v>13.75</v>
      </c>
      <c r="E38" s="11" t="s">
        <v>107</v>
      </c>
      <c r="F38" s="1"/>
      <c r="G38" s="83"/>
      <c r="H38" s="76">
        <f>D38/F33</f>
        <v>5.5</v>
      </c>
      <c r="I38" s="59"/>
      <c r="J38" s="1"/>
      <c r="K38" s="79"/>
      <c r="L38" s="1"/>
      <c r="M38" s="1"/>
      <c r="N38" s="1"/>
      <c r="O38" s="1"/>
      <c r="P38" s="1"/>
      <c r="Q38" s="1"/>
      <c r="R38" s="1"/>
      <c r="S38" s="1"/>
      <c r="T38" s="1"/>
      <c r="U38" s="1"/>
      <c r="V38" s="1"/>
      <c r="W38" s="1"/>
      <c r="X38" s="1"/>
      <c r="Y38" s="1"/>
      <c r="Z38" s="1"/>
    </row>
    <row r="39" spans="1:26" ht="12.75" customHeight="1" x14ac:dyDescent="0.2">
      <c r="A39" s="1"/>
      <c r="B39" s="11" t="s">
        <v>112</v>
      </c>
      <c r="C39" s="1"/>
      <c r="D39" s="118">
        <v>0.75</v>
      </c>
      <c r="E39" s="11" t="s">
        <v>113</v>
      </c>
      <c r="F39" s="1"/>
      <c r="G39" s="83"/>
      <c r="H39" s="76">
        <f>D39</f>
        <v>0.75</v>
      </c>
      <c r="I39" s="59"/>
      <c r="J39" s="1"/>
      <c r="K39" s="79"/>
      <c r="L39" s="1"/>
      <c r="M39" s="1"/>
      <c r="N39" s="1"/>
      <c r="O39" s="1"/>
      <c r="P39" s="1"/>
      <c r="Q39" s="1"/>
      <c r="R39" s="1"/>
      <c r="S39" s="1"/>
      <c r="T39" s="1"/>
      <c r="U39" s="1"/>
      <c r="V39" s="1"/>
      <c r="W39" s="1"/>
      <c r="X39" s="1"/>
      <c r="Y39" s="1"/>
      <c r="Z39" s="1"/>
    </row>
    <row r="40" spans="1:26" ht="12.75" customHeight="1" x14ac:dyDescent="0.2">
      <c r="A40" s="1"/>
      <c r="B40" s="51" t="s">
        <v>114</v>
      </c>
      <c r="C40" s="8"/>
      <c r="D40" s="118">
        <v>5</v>
      </c>
      <c r="E40" s="51" t="s">
        <v>107</v>
      </c>
      <c r="F40" s="8"/>
      <c r="G40" s="84"/>
      <c r="H40" s="76">
        <f>D40/F33</f>
        <v>2</v>
      </c>
      <c r="I40" s="59"/>
      <c r="J40" s="1"/>
      <c r="K40" s="79"/>
      <c r="L40" s="1"/>
      <c r="M40" s="1"/>
      <c r="N40" s="1"/>
      <c r="O40" s="1"/>
      <c r="P40" s="1"/>
      <c r="Q40" s="1"/>
      <c r="R40" s="1"/>
      <c r="S40" s="1"/>
      <c r="T40" s="1"/>
      <c r="U40" s="1"/>
      <c r="V40" s="1"/>
      <c r="W40" s="1"/>
      <c r="X40" s="1"/>
      <c r="Y40" s="1"/>
      <c r="Z40" s="1"/>
    </row>
    <row r="41" spans="1:26" ht="12.75" customHeight="1" x14ac:dyDescent="0.2">
      <c r="A41" s="1"/>
      <c r="B41" s="11" t="s">
        <v>115</v>
      </c>
      <c r="C41" s="1"/>
      <c r="D41" s="85"/>
      <c r="E41" s="11"/>
      <c r="F41" s="74">
        <f>H41/F32</f>
        <v>9.01</v>
      </c>
      <c r="G41" s="11" t="s">
        <v>116</v>
      </c>
      <c r="H41" s="86">
        <f>SUM(H32:H40)</f>
        <v>45.05</v>
      </c>
      <c r="I41" s="59"/>
      <c r="J41" s="1"/>
      <c r="K41" s="79"/>
      <c r="L41" s="1"/>
      <c r="M41" s="1"/>
      <c r="N41" s="1"/>
      <c r="O41" s="1"/>
      <c r="P41" s="1"/>
      <c r="Q41" s="1"/>
      <c r="R41" s="1"/>
      <c r="S41" s="1"/>
      <c r="T41" s="1"/>
      <c r="U41" s="1"/>
      <c r="V41" s="1"/>
      <c r="W41" s="1"/>
      <c r="X41" s="1"/>
      <c r="Y41" s="1"/>
      <c r="Z41" s="1"/>
    </row>
    <row r="42" spans="1:26" ht="12.75" customHeight="1" x14ac:dyDescent="0.2">
      <c r="A42" s="25" t="s">
        <v>117</v>
      </c>
      <c r="B42" s="26"/>
      <c r="C42" s="26"/>
      <c r="D42" s="26"/>
      <c r="E42" s="26"/>
      <c r="F42" s="26"/>
      <c r="G42" s="26"/>
      <c r="H42" s="26"/>
      <c r="I42" s="27"/>
      <c r="J42" s="26"/>
      <c r="K42" s="87"/>
      <c r="L42" s="1"/>
      <c r="M42" s="1"/>
      <c r="N42" s="1"/>
      <c r="O42" s="1"/>
      <c r="P42" s="1"/>
      <c r="Q42" s="1"/>
      <c r="R42" s="1"/>
      <c r="S42" s="1"/>
      <c r="T42" s="1"/>
      <c r="U42" s="1"/>
      <c r="V42" s="1"/>
      <c r="W42" s="1"/>
      <c r="X42" s="1"/>
      <c r="Y42" s="1"/>
      <c r="Z42" s="1"/>
    </row>
    <row r="43" spans="1:26" ht="12.75" customHeight="1" x14ac:dyDescent="0.2">
      <c r="A43" s="1"/>
      <c r="B43" s="11" t="s">
        <v>118</v>
      </c>
      <c r="C43" s="1"/>
      <c r="D43" s="114">
        <v>2</v>
      </c>
      <c r="E43" s="64" t="s">
        <v>119</v>
      </c>
      <c r="F43" s="88"/>
      <c r="G43" s="43"/>
      <c r="H43" s="58">
        <f>H17*(D43/100)</f>
        <v>8.8400000000000016</v>
      </c>
      <c r="I43" s="59"/>
      <c r="J43" s="1"/>
      <c r="K43" s="87"/>
      <c r="L43" s="1"/>
      <c r="M43" s="1"/>
      <c r="N43" s="1"/>
      <c r="O43" s="1"/>
      <c r="P43" s="1"/>
      <c r="Q43" s="1"/>
      <c r="R43" s="1"/>
      <c r="S43" s="1"/>
      <c r="T43" s="1"/>
      <c r="U43" s="1"/>
      <c r="V43" s="1"/>
      <c r="W43" s="1"/>
      <c r="X43" s="1"/>
      <c r="Y43" s="1"/>
      <c r="Z43" s="1"/>
    </row>
    <row r="44" spans="1:26" ht="12.75" customHeight="1" x14ac:dyDescent="0.2">
      <c r="A44" s="1"/>
      <c r="B44" s="11" t="s">
        <v>120</v>
      </c>
      <c r="C44" s="1"/>
      <c r="D44" s="89">
        <f>H17</f>
        <v>442.00000000000006</v>
      </c>
      <c r="E44" s="64" t="s">
        <v>121</v>
      </c>
      <c r="F44" s="114">
        <v>6</v>
      </c>
      <c r="G44" s="90" t="s">
        <v>122</v>
      </c>
      <c r="H44" s="58">
        <f>D44*(F44/100)*(H$19/365)</f>
        <v>12.933041095890413</v>
      </c>
      <c r="I44" s="91" t="s">
        <v>123</v>
      </c>
      <c r="J44" s="1"/>
      <c r="K44" s="1"/>
      <c r="L44" s="1"/>
      <c r="M44" s="1"/>
      <c r="N44" s="1"/>
      <c r="O44" s="1"/>
      <c r="P44" s="1"/>
      <c r="Q44" s="1"/>
      <c r="R44" s="1"/>
      <c r="S44" s="1"/>
      <c r="T44" s="1"/>
      <c r="U44" s="1"/>
      <c r="V44" s="1"/>
      <c r="W44" s="1"/>
      <c r="X44" s="1"/>
      <c r="Y44" s="1"/>
      <c r="Z44" s="1"/>
    </row>
    <row r="45" spans="1:26" ht="12.75" customHeight="1" x14ac:dyDescent="0.2">
      <c r="A45" s="1"/>
      <c r="B45" s="11" t="s">
        <v>124</v>
      </c>
      <c r="C45" s="1"/>
      <c r="D45" s="89">
        <f>0.5*H30</f>
        <v>33.005714285714284</v>
      </c>
      <c r="E45" s="64" t="s">
        <v>121</v>
      </c>
      <c r="F45" s="114">
        <v>6</v>
      </c>
      <c r="G45" s="90" t="s">
        <v>122</v>
      </c>
      <c r="H45" s="58">
        <f>(D45)*(F45/100)*($H$19/365)</f>
        <v>0.96575624266144799</v>
      </c>
      <c r="I45" s="91" t="s">
        <v>123</v>
      </c>
      <c r="J45" s="1"/>
      <c r="K45" s="1"/>
      <c r="L45" s="1"/>
      <c r="M45" s="1"/>
      <c r="N45" s="1"/>
      <c r="O45" s="1"/>
      <c r="P45" s="1"/>
      <c r="Q45" s="1"/>
      <c r="R45" s="1"/>
      <c r="S45" s="1"/>
      <c r="T45" s="1"/>
      <c r="U45" s="1"/>
      <c r="V45" s="1"/>
      <c r="W45" s="1"/>
      <c r="X45" s="1"/>
      <c r="Y45" s="1"/>
      <c r="Z45" s="1"/>
    </row>
    <row r="46" spans="1:26" ht="12.75" customHeight="1" x14ac:dyDescent="0.2">
      <c r="A46" s="1"/>
      <c r="B46" s="11" t="s">
        <v>125</v>
      </c>
      <c r="C46" s="1"/>
      <c r="D46" s="38"/>
      <c r="E46" s="38"/>
      <c r="F46" s="115">
        <v>15</v>
      </c>
      <c r="G46" s="90" t="s">
        <v>64</v>
      </c>
      <c r="H46" s="58">
        <f t="shared" ref="H46:H50" si="0">F46</f>
        <v>15</v>
      </c>
      <c r="I46" s="1"/>
      <c r="J46" s="53"/>
      <c r="K46" s="1"/>
      <c r="L46" s="1"/>
      <c r="M46" s="1"/>
      <c r="N46" s="1"/>
      <c r="O46" s="1"/>
      <c r="P46" s="1"/>
      <c r="Q46" s="1"/>
      <c r="R46" s="1"/>
      <c r="S46" s="1"/>
      <c r="T46" s="1"/>
      <c r="U46" s="1"/>
      <c r="V46" s="1"/>
      <c r="W46" s="1"/>
      <c r="X46" s="1"/>
      <c r="Y46" s="1"/>
      <c r="Z46" s="1"/>
    </row>
    <row r="47" spans="1:26" ht="12.75" customHeight="1" x14ac:dyDescent="0.2">
      <c r="A47" s="1"/>
      <c r="B47" s="136" t="s">
        <v>126</v>
      </c>
      <c r="C47" s="133"/>
      <c r="D47" s="133"/>
      <c r="E47" s="38"/>
      <c r="F47" s="115">
        <v>5</v>
      </c>
      <c r="G47" s="90" t="s">
        <v>20</v>
      </c>
      <c r="H47" s="58">
        <f t="shared" si="0"/>
        <v>5</v>
      </c>
      <c r="I47" s="59"/>
      <c r="J47" s="1"/>
      <c r="K47" s="1"/>
      <c r="L47" s="1"/>
      <c r="M47" s="1"/>
      <c r="N47" s="1"/>
      <c r="O47" s="1"/>
      <c r="P47" s="1"/>
      <c r="Q47" s="1"/>
      <c r="R47" s="1"/>
      <c r="S47" s="1"/>
      <c r="T47" s="1"/>
      <c r="U47" s="1"/>
      <c r="V47" s="1"/>
      <c r="W47" s="1"/>
      <c r="X47" s="1"/>
      <c r="Y47" s="1"/>
      <c r="Z47" s="1"/>
    </row>
    <row r="48" spans="1:26" ht="12.75" customHeight="1" x14ac:dyDescent="0.2">
      <c r="A48" s="1"/>
      <c r="B48" s="11" t="s">
        <v>127</v>
      </c>
      <c r="C48" s="11"/>
      <c r="D48" s="11"/>
      <c r="E48" s="38"/>
      <c r="F48" s="115">
        <v>4</v>
      </c>
      <c r="G48" s="90" t="s">
        <v>20</v>
      </c>
      <c r="H48" s="58">
        <f t="shared" si="0"/>
        <v>4</v>
      </c>
      <c r="I48" s="59"/>
      <c r="J48" s="1"/>
      <c r="K48" s="1"/>
      <c r="L48" s="1"/>
      <c r="M48" s="1"/>
      <c r="N48" s="1"/>
      <c r="O48" s="1"/>
      <c r="P48" s="1"/>
      <c r="Q48" s="1"/>
      <c r="R48" s="1"/>
      <c r="S48" s="1"/>
      <c r="T48" s="1"/>
      <c r="U48" s="1"/>
      <c r="V48" s="1"/>
      <c r="W48" s="1"/>
      <c r="X48" s="1"/>
      <c r="Y48" s="1"/>
      <c r="Z48" s="1"/>
    </row>
    <row r="49" spans="1:26" ht="12.75" customHeight="1" x14ac:dyDescent="0.2">
      <c r="A49" s="1"/>
      <c r="B49" s="11" t="s">
        <v>128</v>
      </c>
      <c r="C49" s="1"/>
      <c r="D49" s="1"/>
      <c r="E49" s="38"/>
      <c r="F49" s="115">
        <v>3</v>
      </c>
      <c r="G49" s="90" t="s">
        <v>64</v>
      </c>
      <c r="H49" s="58">
        <f t="shared" si="0"/>
        <v>3</v>
      </c>
      <c r="I49" s="59"/>
      <c r="J49" s="1"/>
      <c r="K49" s="1"/>
      <c r="L49" s="1"/>
      <c r="M49" s="1"/>
      <c r="N49" s="1"/>
      <c r="O49" s="1"/>
      <c r="P49" s="1"/>
      <c r="Q49" s="1"/>
      <c r="R49" s="1"/>
      <c r="S49" s="1"/>
      <c r="T49" s="1"/>
      <c r="U49" s="1"/>
      <c r="V49" s="1"/>
      <c r="W49" s="1"/>
      <c r="X49" s="1"/>
      <c r="Y49" s="1"/>
      <c r="Z49" s="1"/>
    </row>
    <row r="50" spans="1:26" ht="12.75" customHeight="1" x14ac:dyDescent="0.2">
      <c r="A50" s="1"/>
      <c r="B50" s="11" t="s">
        <v>129</v>
      </c>
      <c r="C50" s="1"/>
      <c r="D50" s="1"/>
      <c r="E50" s="38"/>
      <c r="F50" s="115">
        <v>18</v>
      </c>
      <c r="G50" s="64" t="s">
        <v>64</v>
      </c>
      <c r="H50" s="58">
        <f t="shared" si="0"/>
        <v>18</v>
      </c>
      <c r="I50" s="59"/>
      <c r="J50" s="1"/>
      <c r="K50" s="1"/>
      <c r="L50" s="1"/>
      <c r="M50" s="1"/>
      <c r="N50" s="1"/>
      <c r="O50" s="1"/>
      <c r="P50" s="1"/>
      <c r="Q50" s="1"/>
      <c r="R50" s="1"/>
      <c r="S50" s="1"/>
      <c r="T50" s="1"/>
      <c r="U50" s="1"/>
      <c r="V50" s="1"/>
      <c r="W50" s="1"/>
      <c r="X50" s="1"/>
      <c r="Y50" s="1"/>
      <c r="Z50" s="1"/>
    </row>
    <row r="51" spans="1:26" ht="12.75" customHeight="1" x14ac:dyDescent="0.2">
      <c r="A51" s="92"/>
      <c r="B51" s="11" t="s">
        <v>130</v>
      </c>
      <c r="C51" s="1"/>
      <c r="D51" s="118">
        <v>0.4</v>
      </c>
      <c r="E51" s="11" t="s">
        <v>131</v>
      </c>
      <c r="F51" s="119">
        <v>30</v>
      </c>
      <c r="G51" s="83" t="s">
        <v>73</v>
      </c>
      <c r="H51" s="76">
        <f>D51*F51</f>
        <v>12</v>
      </c>
      <c r="I51" s="59"/>
      <c r="J51" s="1"/>
      <c r="K51" s="79"/>
      <c r="L51" s="1"/>
      <c r="M51" s="1"/>
      <c r="N51" s="1"/>
      <c r="O51" s="1"/>
      <c r="P51" s="1"/>
      <c r="Q51" s="1"/>
      <c r="R51" s="1"/>
      <c r="S51" s="1"/>
      <c r="T51" s="1"/>
      <c r="U51" s="1"/>
      <c r="V51" s="1"/>
      <c r="W51" s="1"/>
      <c r="X51" s="1"/>
      <c r="Y51" s="1"/>
      <c r="Z51" s="1"/>
    </row>
    <row r="52" spans="1:26" ht="12.75" customHeight="1" x14ac:dyDescent="0.2">
      <c r="A52" s="1"/>
      <c r="B52" s="50" t="s">
        <v>132</v>
      </c>
      <c r="C52" s="1"/>
      <c r="D52" s="85"/>
      <c r="E52" s="11"/>
      <c r="F52" s="1"/>
      <c r="G52" s="83"/>
      <c r="H52" s="47"/>
      <c r="I52" s="59"/>
      <c r="J52" s="1"/>
      <c r="K52" s="79"/>
      <c r="L52" s="1"/>
      <c r="M52" s="1"/>
      <c r="N52" s="1"/>
      <c r="O52" s="1"/>
      <c r="P52" s="1"/>
      <c r="Q52" s="1"/>
      <c r="R52" s="1"/>
      <c r="S52" s="1"/>
      <c r="T52" s="1"/>
      <c r="U52" s="1"/>
      <c r="V52" s="1"/>
      <c r="W52" s="1"/>
      <c r="X52" s="1"/>
      <c r="Y52" s="1"/>
      <c r="Z52" s="1"/>
    </row>
    <row r="53" spans="1:26" ht="12.75" customHeight="1" x14ac:dyDescent="0.2">
      <c r="A53" s="1"/>
      <c r="B53" s="11" t="s">
        <v>133</v>
      </c>
      <c r="C53" s="1"/>
      <c r="D53" s="38"/>
      <c r="E53" s="38"/>
      <c r="F53" s="120">
        <v>6</v>
      </c>
      <c r="G53" s="90" t="s">
        <v>64</v>
      </c>
      <c r="H53" s="93">
        <f t="shared" ref="H53:H55" si="1">F53</f>
        <v>6</v>
      </c>
      <c r="I53" s="59"/>
      <c r="J53" s="1"/>
      <c r="K53" s="1"/>
      <c r="L53" s="1"/>
      <c r="M53" s="1"/>
      <c r="N53" s="1"/>
      <c r="O53" s="1"/>
      <c r="P53" s="1"/>
      <c r="Q53" s="1"/>
      <c r="R53" s="1"/>
      <c r="S53" s="1"/>
      <c r="T53" s="1"/>
      <c r="U53" s="1"/>
      <c r="V53" s="1"/>
      <c r="W53" s="1"/>
      <c r="X53" s="1"/>
      <c r="Y53" s="1"/>
      <c r="Z53" s="1"/>
    </row>
    <row r="54" spans="1:26" ht="12.75" customHeight="1" x14ac:dyDescent="0.2">
      <c r="A54" s="1"/>
      <c r="B54" s="11" t="s">
        <v>134</v>
      </c>
      <c r="C54" s="1"/>
      <c r="D54" s="1"/>
      <c r="E54" s="1"/>
      <c r="F54" s="121">
        <v>0</v>
      </c>
      <c r="G54" s="64" t="s">
        <v>64</v>
      </c>
      <c r="H54" s="94">
        <f t="shared" si="1"/>
        <v>0</v>
      </c>
      <c r="I54" s="59"/>
      <c r="J54" s="1"/>
      <c r="K54" s="1"/>
      <c r="L54" s="1"/>
      <c r="M54" s="1"/>
      <c r="N54" s="1"/>
      <c r="O54" s="1"/>
      <c r="P54" s="1"/>
      <c r="Q54" s="1"/>
      <c r="R54" s="1"/>
      <c r="S54" s="1"/>
      <c r="T54" s="1"/>
      <c r="U54" s="1"/>
      <c r="V54" s="1"/>
      <c r="W54" s="1"/>
      <c r="X54" s="1"/>
      <c r="Y54" s="1"/>
      <c r="Z54" s="1"/>
    </row>
    <row r="55" spans="1:26" ht="12.75" customHeight="1" x14ac:dyDescent="0.2">
      <c r="A55" s="1"/>
      <c r="B55" s="11" t="s">
        <v>135</v>
      </c>
      <c r="C55" s="1"/>
      <c r="D55" s="1"/>
      <c r="E55" s="1"/>
      <c r="F55" s="120">
        <v>0</v>
      </c>
      <c r="G55" s="64" t="s">
        <v>136</v>
      </c>
      <c r="H55" s="93">
        <f t="shared" si="1"/>
        <v>0</v>
      </c>
      <c r="I55" s="59"/>
      <c r="J55" s="1"/>
      <c r="K55" s="1"/>
      <c r="L55" s="1"/>
      <c r="M55" s="1"/>
      <c r="N55" s="1"/>
      <c r="O55" s="1"/>
      <c r="P55" s="1"/>
      <c r="Q55" s="1"/>
      <c r="R55" s="1"/>
      <c r="S55" s="1"/>
      <c r="T55" s="1"/>
      <c r="U55" s="1"/>
      <c r="V55" s="1"/>
      <c r="W55" s="1"/>
      <c r="X55" s="1"/>
      <c r="Y55" s="1"/>
      <c r="Z55" s="1"/>
    </row>
    <row r="56" spans="1:26" ht="12.75" customHeight="1" x14ac:dyDescent="0.2">
      <c r="A56" s="1"/>
      <c r="B56" s="95" t="s">
        <v>137</v>
      </c>
      <c r="C56" s="96"/>
      <c r="D56" s="97"/>
      <c r="E56" s="97"/>
      <c r="F56" s="97"/>
      <c r="G56" s="97"/>
      <c r="H56" s="61">
        <f>SUM(H43:H55)</f>
        <v>85.738797338551862</v>
      </c>
      <c r="I56" s="59"/>
      <c r="J56" s="1"/>
      <c r="K56" s="79"/>
      <c r="L56" s="1"/>
      <c r="M56" s="1"/>
      <c r="N56" s="1"/>
      <c r="O56" s="1"/>
      <c r="P56" s="1"/>
      <c r="Q56" s="1"/>
      <c r="R56" s="1"/>
      <c r="S56" s="1"/>
      <c r="T56" s="1"/>
      <c r="U56" s="1"/>
      <c r="V56" s="1"/>
      <c r="W56" s="1"/>
      <c r="X56" s="1"/>
      <c r="Y56" s="1"/>
      <c r="Z56" s="1"/>
    </row>
    <row r="57" spans="1:26" ht="12.75" customHeight="1" x14ac:dyDescent="0.2">
      <c r="A57" s="25" t="s">
        <v>138</v>
      </c>
      <c r="B57" s="98"/>
      <c r="C57" s="99"/>
      <c r="D57" s="100"/>
      <c r="E57" s="100"/>
      <c r="F57" s="100"/>
      <c r="G57" s="100"/>
      <c r="H57" s="101"/>
      <c r="I57" s="102"/>
      <c r="J57" s="28"/>
      <c r="K57" s="79"/>
      <c r="L57" s="1"/>
      <c r="M57" s="1"/>
      <c r="N57" s="1"/>
      <c r="O57" s="1"/>
      <c r="P57" s="1"/>
      <c r="Q57" s="1"/>
      <c r="R57" s="1"/>
      <c r="S57" s="1"/>
      <c r="T57" s="1"/>
      <c r="U57" s="1"/>
      <c r="V57" s="1"/>
      <c r="W57" s="1"/>
      <c r="X57" s="1"/>
      <c r="Y57" s="1"/>
      <c r="Z57" s="1"/>
    </row>
    <row r="58" spans="1:26" ht="12.75" customHeight="1" x14ac:dyDescent="0.2">
      <c r="A58" s="70" t="s">
        <v>139</v>
      </c>
      <c r="B58" s="103"/>
      <c r="D58" s="104"/>
      <c r="E58" s="64"/>
      <c r="F58" s="82"/>
      <c r="G58" s="64"/>
      <c r="H58" s="81"/>
      <c r="I58" s="59"/>
      <c r="J58" s="1"/>
      <c r="K58" s="79"/>
      <c r="L58" s="1"/>
      <c r="M58" s="1"/>
      <c r="N58" s="1"/>
      <c r="O58" s="1"/>
      <c r="P58" s="1"/>
      <c r="Q58" s="1"/>
      <c r="R58" s="1"/>
      <c r="S58" s="1"/>
      <c r="T58" s="1"/>
      <c r="U58" s="1"/>
      <c r="V58" s="1"/>
      <c r="W58" s="1"/>
      <c r="X58" s="1"/>
      <c r="Y58" s="1"/>
      <c r="Z58" s="1"/>
    </row>
    <row r="59" spans="1:26" ht="12.75" customHeight="1" x14ac:dyDescent="0.2">
      <c r="A59" s="1"/>
      <c r="B59" s="103" t="s">
        <v>140</v>
      </c>
      <c r="D59" s="105">
        <f>'Labor Cost Calculator'!J10</f>
        <v>2.2250000000000001</v>
      </c>
      <c r="E59" s="64" t="s">
        <v>16</v>
      </c>
      <c r="F59" s="106">
        <f>'Labor Cost Calculator'!H11</f>
        <v>10</v>
      </c>
      <c r="G59" s="64" t="s">
        <v>18</v>
      </c>
      <c r="H59" s="61">
        <f>'Labor Cost Calculator'!J13</f>
        <v>22.25</v>
      </c>
      <c r="I59" s="59"/>
      <c r="J59" s="1"/>
      <c r="K59" s="79"/>
      <c r="L59" s="1"/>
      <c r="M59" s="1"/>
      <c r="N59" s="1"/>
      <c r="O59" s="1"/>
      <c r="P59" s="1"/>
      <c r="Q59" s="1"/>
      <c r="R59" s="1"/>
      <c r="S59" s="1"/>
      <c r="T59" s="1"/>
      <c r="U59" s="1"/>
      <c r="V59" s="1"/>
      <c r="W59" s="1"/>
      <c r="X59" s="1"/>
      <c r="Y59" s="1"/>
      <c r="Z59" s="1"/>
    </row>
    <row r="60" spans="1:26" ht="12.75" customHeight="1" x14ac:dyDescent="0.2">
      <c r="A60" s="1"/>
      <c r="B60" s="103" t="s">
        <v>141</v>
      </c>
      <c r="D60" s="105">
        <f>'Labor Cost Calculator'!J17</f>
        <v>1.1125</v>
      </c>
      <c r="E60" s="64" t="s">
        <v>16</v>
      </c>
      <c r="F60" s="106">
        <f>'Labor Cost Calculator'!H18</f>
        <v>12</v>
      </c>
      <c r="G60" s="64" t="s">
        <v>18</v>
      </c>
      <c r="H60" s="61">
        <f>'Labor Cost Calculator'!J19</f>
        <v>13.350000000000001</v>
      </c>
      <c r="I60" s="59"/>
      <c r="J60" s="1"/>
      <c r="K60" s="79"/>
      <c r="L60" s="1"/>
      <c r="M60" s="1"/>
      <c r="N60" s="1"/>
      <c r="O60" s="1"/>
      <c r="P60" s="1"/>
      <c r="Q60" s="1"/>
      <c r="R60" s="1"/>
      <c r="S60" s="1"/>
      <c r="T60" s="1"/>
      <c r="U60" s="1"/>
      <c r="V60" s="1"/>
      <c r="W60" s="1"/>
      <c r="X60" s="1"/>
      <c r="Y60" s="1"/>
      <c r="Z60" s="1"/>
    </row>
    <row r="61" spans="1:26" ht="12.75" customHeight="1" x14ac:dyDescent="0.2">
      <c r="A61" s="1"/>
      <c r="B61" s="103" t="s">
        <v>142</v>
      </c>
      <c r="D61" s="105">
        <f>'Labor Cost Calculator'!J21</f>
        <v>7.946428571428571E-2</v>
      </c>
      <c r="E61" s="64" t="s">
        <v>16</v>
      </c>
      <c r="F61" s="106">
        <f>'Labor Cost Calculator'!H22</f>
        <v>18</v>
      </c>
      <c r="G61" s="64" t="s">
        <v>18</v>
      </c>
      <c r="H61" s="61">
        <f>'Labor Cost Calculator'!J23</f>
        <v>1.4303571428571429</v>
      </c>
      <c r="I61" s="59"/>
      <c r="J61" s="1"/>
      <c r="K61" s="79"/>
      <c r="L61" s="1"/>
      <c r="M61" s="1"/>
      <c r="N61" s="1"/>
      <c r="O61" s="1"/>
      <c r="P61" s="1"/>
      <c r="Q61" s="1"/>
      <c r="R61" s="1"/>
      <c r="S61" s="1"/>
      <c r="T61" s="1"/>
      <c r="U61" s="1"/>
      <c r="V61" s="1"/>
      <c r="W61" s="1"/>
      <c r="X61" s="1"/>
      <c r="Y61" s="1"/>
      <c r="Z61" s="1"/>
    </row>
    <row r="62" spans="1:26" ht="12.75" customHeight="1" x14ac:dyDescent="0.2">
      <c r="A62" s="1"/>
      <c r="B62" s="103" t="s">
        <v>24</v>
      </c>
      <c r="D62" s="38"/>
      <c r="E62" s="38"/>
      <c r="F62" s="38"/>
      <c r="G62" s="38"/>
      <c r="H62" s="61">
        <f>H59+H60+H61</f>
        <v>37.030357142857142</v>
      </c>
      <c r="I62" s="59"/>
      <c r="J62" s="1"/>
      <c r="K62" s="79"/>
      <c r="L62" s="1"/>
      <c r="M62" s="1"/>
      <c r="N62" s="1"/>
      <c r="O62" s="1"/>
      <c r="P62" s="1"/>
      <c r="Q62" s="1"/>
      <c r="R62" s="1"/>
      <c r="S62" s="1"/>
      <c r="T62" s="1"/>
      <c r="U62" s="1"/>
      <c r="V62" s="1"/>
      <c r="W62" s="1"/>
      <c r="X62" s="1"/>
      <c r="Y62" s="1"/>
      <c r="Z62" s="1"/>
    </row>
    <row r="63" spans="1:26" ht="12.75" customHeight="1" x14ac:dyDescent="0.2">
      <c r="A63" s="25" t="s">
        <v>143</v>
      </c>
      <c r="B63" s="25"/>
      <c r="C63" s="25"/>
      <c r="D63" s="25"/>
      <c r="E63" s="25"/>
      <c r="F63" s="25"/>
      <c r="G63" s="25"/>
      <c r="H63" s="25"/>
      <c r="I63" s="27"/>
      <c r="J63" s="26"/>
      <c r="K63" s="1"/>
      <c r="L63" s="1"/>
      <c r="M63" s="1"/>
      <c r="N63" s="1"/>
      <c r="O63" s="1"/>
      <c r="P63" s="1"/>
      <c r="Q63" s="1"/>
      <c r="R63" s="1"/>
      <c r="S63" s="1"/>
      <c r="T63" s="1"/>
      <c r="U63" s="1"/>
      <c r="V63" s="1"/>
      <c r="W63" s="1"/>
      <c r="X63" s="1"/>
      <c r="Y63" s="1"/>
      <c r="Z63" s="1"/>
    </row>
    <row r="64" spans="1:26" ht="12.75" customHeight="1" x14ac:dyDescent="0.2">
      <c r="A64" s="1"/>
      <c r="B64" s="11" t="s">
        <v>144</v>
      </c>
      <c r="C64" s="1"/>
      <c r="D64" s="1"/>
      <c r="E64" s="1"/>
      <c r="F64" s="1"/>
      <c r="G64" s="1"/>
      <c r="H64" s="76">
        <f>H10</f>
        <v>657.7299999999999</v>
      </c>
      <c r="I64" s="11"/>
      <c r="J64" s="11"/>
      <c r="K64" s="11"/>
      <c r="L64" s="11"/>
      <c r="M64" s="11"/>
      <c r="N64" s="11"/>
      <c r="O64" s="11"/>
      <c r="P64" s="11"/>
      <c r="Q64" s="11"/>
      <c r="R64" s="11"/>
      <c r="S64" s="11"/>
      <c r="T64" s="11"/>
      <c r="U64" s="11"/>
      <c r="V64" s="11"/>
      <c r="W64" s="11"/>
      <c r="X64" s="11"/>
      <c r="Y64" s="11"/>
      <c r="Z64" s="11"/>
    </row>
    <row r="65" spans="1:26" ht="12.75" customHeight="1" x14ac:dyDescent="0.2">
      <c r="A65" s="1"/>
      <c r="B65" s="11" t="s">
        <v>145</v>
      </c>
      <c r="C65" s="1"/>
      <c r="D65" s="1"/>
      <c r="E65" s="1"/>
      <c r="F65" s="1"/>
      <c r="G65" s="1"/>
      <c r="H65" s="76">
        <f>H15+H30+H56+H41</f>
        <v>636.80022590998044</v>
      </c>
      <c r="I65" s="1"/>
      <c r="J65" s="1"/>
      <c r="K65" s="59"/>
      <c r="L65" s="1"/>
      <c r="M65" s="1"/>
      <c r="N65" s="1"/>
      <c r="O65" s="1"/>
      <c r="P65" s="1"/>
      <c r="Q65" s="1"/>
      <c r="R65" s="1"/>
      <c r="S65" s="1"/>
      <c r="T65" s="1"/>
      <c r="U65" s="1"/>
      <c r="V65" s="1"/>
      <c r="W65" s="1"/>
      <c r="X65" s="1"/>
      <c r="Y65" s="1"/>
      <c r="Z65" s="1"/>
    </row>
    <row r="66" spans="1:26" ht="12.75" customHeight="1" x14ac:dyDescent="0.2">
      <c r="A66" s="11" t="s">
        <v>146</v>
      </c>
      <c r="B66" s="1"/>
      <c r="C66" s="11"/>
      <c r="D66" s="11"/>
      <c r="E66" s="11"/>
      <c r="F66" s="11"/>
      <c r="G66" s="11" t="s">
        <v>64</v>
      </c>
      <c r="H66" s="73">
        <f>H64-H65</f>
        <v>20.929774090019464</v>
      </c>
      <c r="I66" s="59"/>
      <c r="J66" s="1"/>
      <c r="K66" s="1"/>
      <c r="L66" s="1"/>
      <c r="M66" s="1"/>
      <c r="N66" s="1"/>
      <c r="O66" s="1"/>
      <c r="P66" s="1"/>
      <c r="Q66" s="1"/>
      <c r="R66" s="1"/>
      <c r="S66" s="1"/>
      <c r="T66" s="1"/>
      <c r="U66" s="1"/>
      <c r="V66" s="1"/>
      <c r="W66" s="1"/>
      <c r="X66" s="1"/>
      <c r="Y66" s="1"/>
      <c r="Z66" s="1"/>
    </row>
    <row r="67" spans="1:26" ht="12.75" customHeight="1" x14ac:dyDescent="0.2">
      <c r="A67" s="1"/>
      <c r="B67" s="11" t="s">
        <v>147</v>
      </c>
      <c r="C67" s="1"/>
      <c r="D67" s="1"/>
      <c r="E67" s="1"/>
      <c r="F67" s="1"/>
      <c r="G67" s="1"/>
      <c r="H67" s="76">
        <f>H62</f>
        <v>37.030357142857142</v>
      </c>
      <c r="I67" s="11"/>
      <c r="J67" s="11"/>
      <c r="K67" s="11"/>
      <c r="L67" s="11"/>
      <c r="M67" s="11"/>
      <c r="N67" s="11"/>
      <c r="O67" s="11"/>
      <c r="P67" s="11"/>
      <c r="Q67" s="11"/>
      <c r="R67" s="11"/>
      <c r="S67" s="11"/>
      <c r="T67" s="11"/>
      <c r="U67" s="11"/>
      <c r="V67" s="11"/>
      <c r="W67" s="11"/>
      <c r="X67" s="11"/>
      <c r="Y67" s="11"/>
      <c r="Z67" s="11"/>
    </row>
    <row r="68" spans="1:26" ht="12.75" customHeight="1" x14ac:dyDescent="0.2">
      <c r="A68" s="11" t="s">
        <v>148</v>
      </c>
      <c r="B68" s="1"/>
      <c r="C68" s="11"/>
      <c r="D68" s="11"/>
      <c r="E68" s="11"/>
      <c r="F68" s="11"/>
      <c r="G68" s="11" t="s">
        <v>64</v>
      </c>
      <c r="H68" s="73">
        <f>H66-H67</f>
        <v>-16.100583052837678</v>
      </c>
      <c r="I68" s="59"/>
      <c r="J68" s="1"/>
      <c r="K68" s="1"/>
      <c r="L68" s="1"/>
      <c r="M68" s="1"/>
      <c r="N68" s="1"/>
      <c r="O68" s="1"/>
      <c r="P68" s="1"/>
      <c r="Q68" s="1"/>
      <c r="R68" s="1"/>
      <c r="S68" s="1"/>
      <c r="T68" s="1"/>
      <c r="U68" s="1"/>
      <c r="V68" s="1"/>
      <c r="W68" s="1"/>
      <c r="X68" s="1"/>
      <c r="Y68" s="1"/>
      <c r="Z68" s="1"/>
    </row>
    <row r="69" spans="1:26" ht="12.75" customHeight="1" x14ac:dyDescent="0.2">
      <c r="A69" s="11"/>
      <c r="B69" s="11" t="s">
        <v>149</v>
      </c>
      <c r="C69" s="11"/>
      <c r="D69" s="11"/>
      <c r="E69" s="11"/>
      <c r="F69" s="11"/>
      <c r="G69" s="11"/>
      <c r="H69" s="73">
        <f>(H30+H56+H41+H67)/H20</f>
        <v>0.62554998141476081</v>
      </c>
      <c r="I69" s="59"/>
      <c r="J69" s="1"/>
      <c r="K69" s="1"/>
      <c r="L69" s="1"/>
      <c r="M69" s="1"/>
      <c r="N69" s="1"/>
      <c r="O69" s="1"/>
      <c r="P69" s="1"/>
      <c r="Q69" s="1"/>
      <c r="R69" s="1"/>
      <c r="S69" s="1"/>
      <c r="T69" s="1"/>
      <c r="U69" s="1"/>
      <c r="V69" s="1"/>
      <c r="W69" s="1"/>
      <c r="X69" s="1"/>
      <c r="Y69" s="1"/>
      <c r="Z69" s="1"/>
    </row>
    <row r="70" spans="1:26" ht="12.75" customHeight="1" x14ac:dyDescent="0.2">
      <c r="A70" s="25" t="s">
        <v>150</v>
      </c>
      <c r="B70" s="25"/>
      <c r="C70" s="25"/>
      <c r="D70" s="25"/>
      <c r="E70" s="25"/>
      <c r="F70" s="25"/>
      <c r="G70" s="25"/>
      <c r="H70" s="107"/>
      <c r="I70" s="107"/>
      <c r="J70" s="25"/>
      <c r="K70" s="1"/>
      <c r="L70" s="1"/>
      <c r="M70" s="1"/>
      <c r="N70" s="1"/>
      <c r="O70" s="1"/>
      <c r="P70" s="1"/>
      <c r="Q70" s="1"/>
      <c r="R70" s="1"/>
      <c r="S70" s="1"/>
      <c r="T70" s="1"/>
      <c r="U70" s="1"/>
      <c r="V70" s="1"/>
      <c r="W70" s="1"/>
      <c r="X70" s="1"/>
      <c r="Y70" s="1"/>
      <c r="Z70" s="1"/>
    </row>
    <row r="71" spans="1:26" ht="12.75" customHeight="1" x14ac:dyDescent="0.2">
      <c r="A71" s="1"/>
      <c r="B71" s="11" t="s">
        <v>151</v>
      </c>
      <c r="C71" s="11"/>
      <c r="D71" s="1"/>
      <c r="E71" s="1"/>
      <c r="F71" s="1"/>
      <c r="G71" s="1"/>
      <c r="H71" s="108">
        <f>(H65+H67)/(D10/100)</f>
        <v>87.080716341798606</v>
      </c>
      <c r="I71" s="47"/>
      <c r="J71" s="11"/>
      <c r="K71" s="11"/>
      <c r="L71" s="11"/>
      <c r="M71" s="11"/>
      <c r="N71" s="11"/>
      <c r="O71" s="11"/>
      <c r="P71" s="11"/>
      <c r="Q71" s="11"/>
      <c r="R71" s="11"/>
      <c r="S71" s="11"/>
      <c r="T71" s="11"/>
      <c r="U71" s="11"/>
      <c r="V71" s="11"/>
      <c r="W71" s="11"/>
      <c r="X71" s="11"/>
      <c r="Y71" s="11"/>
      <c r="Z71" s="11"/>
    </row>
    <row r="72" spans="1:26" ht="12.75" customHeight="1" x14ac:dyDescent="0.2">
      <c r="A72" s="1"/>
      <c r="B72" s="11" t="s">
        <v>152</v>
      </c>
      <c r="C72" s="11"/>
      <c r="D72" s="1"/>
      <c r="E72" s="1"/>
      <c r="F72" s="1"/>
      <c r="G72" s="1"/>
      <c r="H72" s="108">
        <f>(H65+H67-H53)/(D10/100)</f>
        <v>86.305322183101268</v>
      </c>
      <c r="I72" s="1"/>
      <c r="J72" s="1"/>
      <c r="K72" s="1"/>
      <c r="L72" s="1"/>
      <c r="M72" s="1"/>
      <c r="N72" s="1"/>
      <c r="O72" s="1"/>
      <c r="P72" s="1"/>
      <c r="Q72" s="1"/>
      <c r="R72" s="1"/>
      <c r="S72" s="1"/>
      <c r="T72" s="1"/>
      <c r="U72" s="1"/>
      <c r="V72" s="1"/>
      <c r="W72" s="1"/>
      <c r="X72" s="1"/>
      <c r="Y72" s="1"/>
      <c r="Z72" s="1"/>
    </row>
    <row r="73" spans="1:26" ht="12.75" customHeight="1" x14ac:dyDescent="0.2">
      <c r="A73" s="11"/>
      <c r="B73" s="1"/>
      <c r="C73" s="11" t="s">
        <v>153</v>
      </c>
      <c r="D73" s="1"/>
      <c r="E73" s="1"/>
      <c r="F73" s="122">
        <f>D15</f>
        <v>400</v>
      </c>
      <c r="G73" s="11" t="s">
        <v>76</v>
      </c>
      <c r="H73" s="1"/>
      <c r="I73" s="59"/>
      <c r="J73" s="1"/>
      <c r="K73" s="1"/>
      <c r="L73" s="1"/>
      <c r="M73" s="1"/>
      <c r="N73" s="1"/>
      <c r="O73" s="1"/>
      <c r="P73" s="1"/>
      <c r="Q73" s="1"/>
      <c r="R73" s="1"/>
      <c r="S73" s="1"/>
      <c r="T73" s="1"/>
      <c r="U73" s="1"/>
      <c r="V73" s="1"/>
      <c r="W73" s="1"/>
      <c r="X73" s="1"/>
      <c r="Y73" s="1"/>
      <c r="Z73" s="1"/>
    </row>
    <row r="74" spans="1:26" ht="12.75" customHeight="1" x14ac:dyDescent="0.2">
      <c r="A74" s="1"/>
      <c r="B74" s="11" t="s">
        <v>154</v>
      </c>
      <c r="C74" s="1"/>
      <c r="D74" s="1"/>
      <c r="E74" s="1"/>
      <c r="F74" s="1"/>
      <c r="G74" s="1"/>
      <c r="H74" s="74">
        <f>(H10-H30-H56-H41-H16)/F73*100</f>
        <v>114.73244352250485</v>
      </c>
      <c r="I74" s="1"/>
      <c r="J74" s="1"/>
      <c r="K74" s="1"/>
      <c r="L74" s="1"/>
      <c r="M74" s="1"/>
      <c r="N74" s="1"/>
      <c r="O74" s="1"/>
      <c r="P74" s="1"/>
      <c r="Q74" s="1"/>
      <c r="R74" s="1"/>
      <c r="S74" s="1"/>
      <c r="T74" s="1"/>
      <c r="U74" s="1"/>
      <c r="V74" s="1"/>
      <c r="W74" s="1"/>
      <c r="X74" s="1"/>
      <c r="Y74" s="1"/>
      <c r="Z74" s="1"/>
    </row>
    <row r="75" spans="1:26" ht="12.75" customHeight="1" x14ac:dyDescent="0.2">
      <c r="A75" s="28"/>
      <c r="B75" s="28"/>
      <c r="C75" s="28"/>
      <c r="D75" s="28"/>
      <c r="E75" s="28"/>
      <c r="F75" s="28"/>
      <c r="G75" s="28"/>
      <c r="H75" s="28"/>
      <c r="I75" s="28"/>
      <c r="J75" s="28"/>
      <c r="K75" s="1"/>
      <c r="L75" s="1"/>
      <c r="M75" s="1"/>
      <c r="N75" s="1"/>
      <c r="O75" s="1"/>
      <c r="P75" s="1"/>
      <c r="Q75" s="1"/>
      <c r="R75" s="1"/>
      <c r="S75" s="1"/>
      <c r="T75" s="1"/>
      <c r="U75" s="1"/>
      <c r="V75" s="1"/>
      <c r="W75" s="1"/>
      <c r="X75" s="1"/>
      <c r="Y75" s="1"/>
      <c r="Z75" s="1"/>
    </row>
    <row r="76" spans="1:26" ht="15" customHeight="1" x14ac:dyDescent="0.25">
      <c r="A76" s="46"/>
      <c r="B76" s="48"/>
      <c r="C76" s="48"/>
      <c r="D76" s="48"/>
      <c r="E76" s="56"/>
      <c r="F76" s="48"/>
      <c r="G76" s="48"/>
      <c r="H76" s="48"/>
      <c r="I76" s="48"/>
      <c r="J76" s="48"/>
      <c r="K76" s="48"/>
      <c r="L76" s="1"/>
      <c r="M76" s="1"/>
      <c r="N76" s="1"/>
      <c r="O76" s="1"/>
      <c r="P76" s="1"/>
      <c r="Q76" s="1"/>
      <c r="R76" s="1"/>
      <c r="S76" s="1"/>
      <c r="T76" s="1"/>
      <c r="U76" s="1"/>
      <c r="V76" s="1"/>
      <c r="W76" s="1"/>
      <c r="X76" s="1"/>
      <c r="Y76" s="1"/>
      <c r="Z76" s="1"/>
    </row>
    <row r="77" spans="1:26" ht="12.75" customHeight="1" x14ac:dyDescent="0.25">
      <c r="A77" s="46"/>
      <c r="B77" s="48"/>
      <c r="C77" s="48"/>
      <c r="D77" s="48"/>
      <c r="E77" s="56"/>
      <c r="F77" s="48"/>
      <c r="G77" s="48"/>
      <c r="H77" s="48"/>
      <c r="I77" s="48"/>
      <c r="J77" s="48"/>
      <c r="K77" s="48"/>
      <c r="L77" s="1"/>
      <c r="M77" s="1"/>
      <c r="N77" s="1"/>
      <c r="O77" s="1"/>
      <c r="P77" s="1"/>
      <c r="Q77" s="1"/>
      <c r="R77" s="1"/>
      <c r="S77" s="1"/>
      <c r="T77" s="1"/>
      <c r="U77" s="1"/>
      <c r="V77" s="1"/>
      <c r="W77" s="1"/>
      <c r="X77" s="1"/>
      <c r="Y77" s="1"/>
      <c r="Z77" s="1"/>
    </row>
    <row r="78" spans="1:26" ht="24" customHeight="1" x14ac:dyDescent="0.2">
      <c r="A78" s="60"/>
      <c r="B78" s="109"/>
      <c r="C78" s="60"/>
      <c r="D78" s="60"/>
      <c r="E78" s="60"/>
      <c r="F78" s="110" t="s">
        <v>155</v>
      </c>
      <c r="G78" s="60"/>
      <c r="H78" s="60"/>
      <c r="I78" s="60"/>
      <c r="J78" s="60"/>
      <c r="K78" s="60"/>
      <c r="L78" s="1"/>
      <c r="M78" s="1"/>
      <c r="N78" s="1"/>
      <c r="O78" s="1"/>
      <c r="P78" s="1"/>
      <c r="Q78" s="1"/>
      <c r="R78" s="1"/>
      <c r="S78" s="1"/>
      <c r="T78" s="1"/>
      <c r="U78" s="1"/>
      <c r="V78" s="1"/>
      <c r="W78" s="1"/>
      <c r="X78" s="1"/>
      <c r="Y78" s="1"/>
      <c r="Z78" s="1"/>
    </row>
    <row r="79" spans="1:26" ht="24" customHeight="1" x14ac:dyDescent="0.2">
      <c r="A79" s="137" t="s">
        <v>59</v>
      </c>
      <c r="B79" s="133"/>
      <c r="C79" s="133"/>
      <c r="D79" s="133"/>
      <c r="E79" s="133"/>
      <c r="F79" s="133"/>
      <c r="G79" s="133"/>
      <c r="H79" s="133"/>
      <c r="I79" s="133"/>
      <c r="J79" s="133"/>
      <c r="K79" s="133"/>
      <c r="L79" s="1"/>
      <c r="M79" s="1"/>
      <c r="N79" s="1"/>
      <c r="O79" s="1"/>
      <c r="P79" s="1"/>
      <c r="Q79" s="1"/>
      <c r="R79" s="1"/>
      <c r="S79" s="1"/>
      <c r="T79" s="1"/>
      <c r="U79" s="1"/>
      <c r="V79" s="1"/>
      <c r="W79" s="1"/>
      <c r="X79" s="1"/>
      <c r="Y79" s="1"/>
      <c r="Z79" s="1"/>
    </row>
    <row r="80" spans="1:26" ht="12.75" customHeight="1" x14ac:dyDescent="0.2">
      <c r="A80" s="138" t="s">
        <v>65</v>
      </c>
      <c r="B80" s="133"/>
      <c r="C80" s="133"/>
      <c r="D80" s="133"/>
      <c r="E80" s="133"/>
      <c r="F80" s="133"/>
      <c r="G80" s="133"/>
      <c r="H80" s="133"/>
      <c r="I80" s="133"/>
      <c r="J80" s="133"/>
      <c r="K80" s="133"/>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11" t="s">
        <v>158</v>
      </c>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sheetProtection algorithmName="SHA-512" hashValue="nY4UCNrthf1AmqLVKyUgRUdJkyybu10kqpBZTiuNAyVf1yy0DzKREWK6j4uHadv7OtuK47UVGV1r/OCNCNZq5w==" saltValue="y/nHjOWXiiCWAuFJUjndCg==" spinCount="100000" sheet="1" objects="1" scenarios="1"/>
  <mergeCells count="7">
    <mergeCell ref="A1:J1"/>
    <mergeCell ref="A8:B8"/>
    <mergeCell ref="B47:D47"/>
    <mergeCell ref="A79:K79"/>
    <mergeCell ref="A80:K80"/>
    <mergeCell ref="F19:G19"/>
    <mergeCell ref="F20:G20"/>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B12" sqref="B12:C12"/>
    </sheetView>
  </sheetViews>
  <sheetFormatPr defaultColWidth="17.28515625" defaultRowHeight="15" customHeight="1" x14ac:dyDescent="0.2"/>
  <cols>
    <col min="1" max="1" width="3.140625" customWidth="1"/>
    <col min="2" max="2" width="11.42578125" customWidth="1"/>
    <col min="3" max="3" width="15.42578125" customWidth="1"/>
    <col min="4" max="11" width="11.42578125" customWidth="1"/>
    <col min="12" max="12" width="12.85546875" customWidth="1"/>
    <col min="13" max="22" width="11.42578125" customWidth="1"/>
    <col min="23" max="26" width="8" customWidth="1"/>
  </cols>
  <sheetData>
    <row r="1" spans="1:26" ht="54.75" customHeight="1" x14ac:dyDescent="0.25">
      <c r="A1" s="143" t="s">
        <v>1</v>
      </c>
      <c r="B1" s="144"/>
      <c r="C1" s="144"/>
      <c r="D1" s="144"/>
      <c r="E1" s="144"/>
      <c r="F1" s="144"/>
      <c r="G1" s="144"/>
      <c r="H1" s="144"/>
      <c r="I1" s="144"/>
      <c r="J1" s="144"/>
      <c r="K1" s="144"/>
      <c r="L1" s="8"/>
      <c r="M1" s="1"/>
      <c r="N1" s="1"/>
      <c r="O1" s="1"/>
      <c r="P1" s="1"/>
      <c r="Q1" s="1"/>
      <c r="R1" s="1"/>
      <c r="S1" s="1"/>
      <c r="T1" s="1"/>
      <c r="U1" s="1"/>
      <c r="V1" s="1"/>
      <c r="W1" s="1"/>
      <c r="X1" s="1"/>
      <c r="Y1" s="1"/>
      <c r="Z1" s="1"/>
    </row>
    <row r="2" spans="1:26" ht="15.75" customHeight="1" x14ac:dyDescent="0.25">
      <c r="A2" s="11"/>
      <c r="B2" s="6"/>
      <c r="C2" s="6"/>
      <c r="D2" s="6"/>
      <c r="E2" s="6"/>
      <c r="F2" s="6"/>
      <c r="G2" s="6"/>
      <c r="H2" s="6"/>
      <c r="I2" s="6"/>
      <c r="J2" s="6"/>
      <c r="K2" s="6"/>
      <c r="L2" s="1"/>
      <c r="M2" s="1"/>
      <c r="N2" s="1"/>
      <c r="O2" s="1"/>
      <c r="P2" s="1"/>
      <c r="Q2" s="1"/>
      <c r="R2" s="1"/>
      <c r="S2" s="1"/>
      <c r="T2" s="1"/>
      <c r="U2" s="1"/>
      <c r="V2" s="1"/>
      <c r="W2" s="1"/>
      <c r="X2" s="1"/>
      <c r="Y2" s="1"/>
      <c r="Z2" s="1"/>
    </row>
    <row r="3" spans="1:26" ht="12.75" customHeight="1" x14ac:dyDescent="0.2">
      <c r="A3" s="1"/>
      <c r="B3" s="13"/>
      <c r="C3" s="11" t="s">
        <v>4</v>
      </c>
      <c r="D3" s="1"/>
      <c r="E3" s="1"/>
      <c r="F3" s="15"/>
      <c r="G3" s="22"/>
      <c r="H3" s="11" t="s">
        <v>5</v>
      </c>
      <c r="I3" s="1"/>
      <c r="J3" s="1"/>
      <c r="K3" s="1"/>
      <c r="L3" s="1"/>
      <c r="M3" s="1"/>
      <c r="N3" s="1"/>
      <c r="O3" s="1"/>
      <c r="P3" s="1"/>
      <c r="Q3" s="1"/>
      <c r="R3" s="1"/>
      <c r="S3" s="1"/>
      <c r="T3" s="1"/>
      <c r="U3" s="1"/>
      <c r="V3" s="1"/>
      <c r="W3" s="1"/>
      <c r="X3" s="1"/>
      <c r="Y3" s="1"/>
      <c r="Z3" s="1"/>
    </row>
    <row r="4" spans="1:26" ht="12.75" customHeight="1" x14ac:dyDescent="0.2">
      <c r="A4" s="1"/>
      <c r="B4" s="1"/>
      <c r="C4" s="23" t="s">
        <v>6</v>
      </c>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23"/>
      <c r="D5" s="1"/>
      <c r="E5" s="1"/>
      <c r="F5" s="1"/>
      <c r="G5" s="1"/>
      <c r="H5" s="1"/>
      <c r="I5" s="1"/>
      <c r="J5" s="1"/>
      <c r="K5" s="1"/>
      <c r="L5" s="1"/>
      <c r="M5" s="1"/>
      <c r="N5" s="1"/>
      <c r="O5" s="1"/>
      <c r="P5" s="1"/>
      <c r="Q5" s="1"/>
      <c r="R5" s="1"/>
      <c r="S5" s="1"/>
      <c r="T5" s="1"/>
      <c r="U5" s="1"/>
      <c r="V5" s="1"/>
      <c r="W5" s="1"/>
      <c r="X5" s="1"/>
      <c r="Y5" s="1"/>
      <c r="Z5" s="1"/>
    </row>
    <row r="6" spans="1:26" ht="12.75" customHeight="1" x14ac:dyDescent="0.2">
      <c r="A6" s="25" t="s">
        <v>15</v>
      </c>
      <c r="B6" s="26"/>
      <c r="C6" s="26"/>
      <c r="D6" s="26"/>
      <c r="E6" s="26"/>
      <c r="F6" s="26"/>
      <c r="G6" s="26"/>
      <c r="H6" s="26"/>
      <c r="I6" s="26"/>
      <c r="J6" s="27"/>
      <c r="K6" s="26"/>
      <c r="L6" s="28"/>
      <c r="M6" s="1"/>
      <c r="N6" s="1"/>
      <c r="O6" s="1"/>
      <c r="P6" s="1"/>
      <c r="Q6" s="1"/>
      <c r="R6" s="1"/>
      <c r="S6" s="1"/>
      <c r="T6" s="1"/>
      <c r="U6" s="1"/>
      <c r="V6" s="1"/>
      <c r="W6" s="1"/>
      <c r="X6" s="1"/>
      <c r="Y6" s="1"/>
      <c r="Z6" s="1"/>
    </row>
    <row r="7" spans="1:26" ht="12.75" customHeight="1" x14ac:dyDescent="0.2">
      <c r="A7" s="8"/>
      <c r="B7" s="8"/>
      <c r="C7" s="8"/>
      <c r="D7" s="30" t="s">
        <v>21</v>
      </c>
      <c r="E7" s="30" t="s">
        <v>23</v>
      </c>
      <c r="F7" s="30"/>
      <c r="G7" s="8"/>
      <c r="H7" s="8"/>
      <c r="I7" s="30" t="s">
        <v>24</v>
      </c>
      <c r="J7" s="8"/>
      <c r="K7" s="30" t="s">
        <v>23</v>
      </c>
      <c r="L7" s="1"/>
      <c r="M7" s="1"/>
      <c r="N7" s="1"/>
      <c r="O7" s="1"/>
      <c r="P7" s="1"/>
      <c r="Q7" s="1"/>
      <c r="R7" s="1"/>
      <c r="S7" s="1"/>
      <c r="T7" s="1"/>
      <c r="U7" s="1"/>
      <c r="V7" s="1"/>
      <c r="W7" s="1"/>
      <c r="X7" s="1"/>
      <c r="Y7" s="1"/>
      <c r="Z7" s="1"/>
    </row>
    <row r="8" spans="1:26" ht="12.75" customHeight="1" x14ac:dyDescent="0.2">
      <c r="A8" s="11" t="s">
        <v>27</v>
      </c>
      <c r="B8" s="1"/>
      <c r="C8" s="32"/>
      <c r="D8" s="36">
        <f>'Stocker Enterprise Budget'!D24</f>
        <v>30</v>
      </c>
      <c r="E8" s="38" t="s">
        <v>33</v>
      </c>
      <c r="F8" s="1" t="s">
        <v>40</v>
      </c>
      <c r="G8" s="1"/>
      <c r="H8" s="39"/>
      <c r="I8" s="39"/>
      <c r="J8" s="1"/>
      <c r="K8" s="38"/>
      <c r="L8" s="1"/>
      <c r="M8" s="1"/>
      <c r="N8" s="1"/>
      <c r="O8" s="1"/>
      <c r="P8" s="1"/>
      <c r="Q8" s="1"/>
      <c r="R8" s="1"/>
      <c r="S8" s="1"/>
      <c r="T8" s="1"/>
      <c r="U8" s="1"/>
      <c r="V8" s="1"/>
      <c r="W8" s="1"/>
      <c r="X8" s="1"/>
      <c r="Y8" s="1"/>
      <c r="Z8" s="1"/>
    </row>
    <row r="9" spans="1:26" ht="12.75" customHeight="1" x14ac:dyDescent="0.2">
      <c r="A9" s="11" t="s">
        <v>41</v>
      </c>
      <c r="B9" s="41"/>
      <c r="C9" s="42"/>
      <c r="D9" s="41"/>
      <c r="E9" s="41"/>
      <c r="F9" s="41"/>
      <c r="G9" s="41"/>
      <c r="H9" s="41"/>
      <c r="I9" s="41"/>
      <c r="J9" s="41"/>
      <c r="K9" s="41"/>
      <c r="L9" s="41"/>
      <c r="M9" s="1"/>
      <c r="N9" s="1"/>
      <c r="O9" s="1"/>
      <c r="P9" s="1"/>
      <c r="Q9" s="1"/>
      <c r="R9" s="1"/>
      <c r="S9" s="1"/>
      <c r="T9" s="1"/>
      <c r="U9" s="1"/>
      <c r="V9" s="1"/>
      <c r="W9" s="1"/>
      <c r="X9" s="1"/>
      <c r="Y9" s="1"/>
      <c r="Z9" s="1"/>
    </row>
    <row r="10" spans="1:26" ht="12.75" customHeight="1" x14ac:dyDescent="0.2">
      <c r="A10" s="50" t="s">
        <v>43</v>
      </c>
      <c r="B10" s="1"/>
      <c r="C10" s="23"/>
      <c r="D10" s="1"/>
      <c r="E10" s="1"/>
      <c r="F10" s="1"/>
      <c r="G10" s="1"/>
      <c r="H10" s="1"/>
      <c r="I10" s="1"/>
      <c r="J10" s="1"/>
      <c r="K10" s="1"/>
      <c r="L10" s="1"/>
      <c r="M10" s="1"/>
      <c r="N10" s="1"/>
      <c r="O10" s="1"/>
      <c r="P10" s="1"/>
      <c r="Q10" s="1"/>
      <c r="R10" s="1"/>
      <c r="S10" s="1"/>
      <c r="T10" s="1"/>
      <c r="U10" s="1"/>
      <c r="V10" s="1"/>
      <c r="W10" s="1"/>
      <c r="X10" s="1"/>
      <c r="Y10" s="1"/>
      <c r="Z10" s="1"/>
    </row>
    <row r="11" spans="1:26" ht="26.25" customHeight="1" x14ac:dyDescent="0.2">
      <c r="A11" s="1"/>
      <c r="B11" s="52" t="s">
        <v>51</v>
      </c>
      <c r="C11" s="54"/>
      <c r="D11" s="55" t="s">
        <v>54</v>
      </c>
      <c r="E11" s="55" t="s">
        <v>55</v>
      </c>
      <c r="F11" s="55" t="s">
        <v>56</v>
      </c>
      <c r="G11" s="55" t="s">
        <v>57</v>
      </c>
      <c r="H11" s="55" t="s">
        <v>58</v>
      </c>
      <c r="I11" s="57" t="s">
        <v>23</v>
      </c>
      <c r="J11" s="55" t="s">
        <v>60</v>
      </c>
      <c r="K11" s="55" t="s">
        <v>23</v>
      </c>
      <c r="L11" s="55" t="s">
        <v>61</v>
      </c>
      <c r="M11" s="1"/>
      <c r="N11" s="1"/>
      <c r="O11" s="1"/>
      <c r="P11" s="1"/>
      <c r="Q11" s="1"/>
      <c r="R11" s="1"/>
      <c r="S11" s="1"/>
      <c r="T11" s="1"/>
      <c r="U11" s="1"/>
      <c r="V11" s="1"/>
      <c r="W11" s="1"/>
      <c r="X11" s="1"/>
      <c r="Y11" s="1"/>
      <c r="Z11" s="1"/>
    </row>
    <row r="12" spans="1:26" ht="12.75" customHeight="1" x14ac:dyDescent="0.2">
      <c r="A12" s="1"/>
      <c r="B12" s="141" t="s">
        <v>62</v>
      </c>
      <c r="C12" s="142"/>
      <c r="D12" s="117">
        <v>4.8</v>
      </c>
      <c r="E12" s="117">
        <v>86</v>
      </c>
      <c r="F12" s="63">
        <f t="shared" ref="F12:F20" si="0">D12*(E12/100)</f>
        <v>4.1280000000000001</v>
      </c>
      <c r="G12" s="65">
        <f t="shared" ref="G12:G20" si="1">(D12*E12/100)*$D$8</f>
        <v>123.84</v>
      </c>
      <c r="H12" s="66">
        <f t="shared" ref="H12:H20" si="2">D12*$D$8</f>
        <v>144</v>
      </c>
      <c r="I12" s="38" t="s">
        <v>42</v>
      </c>
      <c r="J12" s="127">
        <v>3</v>
      </c>
      <c r="K12" s="38" t="s">
        <v>71</v>
      </c>
      <c r="L12" s="58">
        <f>H12*(J12/56)</f>
        <v>7.7142857142857135</v>
      </c>
      <c r="M12" s="1"/>
      <c r="N12" s="1"/>
      <c r="O12" s="1"/>
      <c r="P12" s="1"/>
      <c r="Q12" s="1"/>
      <c r="R12" s="1"/>
      <c r="S12" s="1"/>
      <c r="T12" s="1"/>
      <c r="U12" s="1"/>
      <c r="V12" s="1"/>
      <c r="W12" s="1"/>
      <c r="X12" s="1"/>
      <c r="Y12" s="1"/>
      <c r="Z12" s="1"/>
    </row>
    <row r="13" spans="1:26" ht="12.75" customHeight="1" x14ac:dyDescent="0.2">
      <c r="A13" s="1"/>
      <c r="B13" s="141" t="s">
        <v>72</v>
      </c>
      <c r="C13" s="142"/>
      <c r="D13" s="117"/>
      <c r="E13" s="117">
        <v>86</v>
      </c>
      <c r="F13" s="63">
        <f t="shared" si="0"/>
        <v>0</v>
      </c>
      <c r="G13" s="65">
        <f t="shared" si="1"/>
        <v>0</v>
      </c>
      <c r="H13" s="66">
        <f t="shared" si="2"/>
        <v>0</v>
      </c>
      <c r="I13" s="38" t="s">
        <v>42</v>
      </c>
      <c r="J13" s="127">
        <v>1</v>
      </c>
      <c r="K13" s="38" t="s">
        <v>71</v>
      </c>
      <c r="L13" s="58">
        <f>H13*(J13/32)</f>
        <v>0</v>
      </c>
      <c r="M13" s="1"/>
      <c r="N13" s="1"/>
      <c r="O13" s="1"/>
      <c r="P13" s="1"/>
      <c r="Q13" s="1"/>
      <c r="R13" s="1"/>
      <c r="S13" s="1"/>
      <c r="T13" s="1"/>
      <c r="U13" s="1"/>
      <c r="V13" s="1"/>
      <c r="W13" s="1"/>
      <c r="X13" s="1"/>
      <c r="Y13" s="1"/>
      <c r="Z13" s="1"/>
    </row>
    <row r="14" spans="1:26" ht="12.75" customHeight="1" x14ac:dyDescent="0.2">
      <c r="A14" s="1"/>
      <c r="B14" s="141" t="s">
        <v>75</v>
      </c>
      <c r="C14" s="142"/>
      <c r="D14" s="117"/>
      <c r="E14" s="117">
        <v>92</v>
      </c>
      <c r="F14" s="63">
        <f t="shared" si="0"/>
        <v>0</v>
      </c>
      <c r="G14" s="65">
        <f t="shared" si="1"/>
        <v>0</v>
      </c>
      <c r="H14" s="66">
        <f t="shared" si="2"/>
        <v>0</v>
      </c>
      <c r="I14" s="38" t="s">
        <v>42</v>
      </c>
      <c r="J14" s="127">
        <v>131</v>
      </c>
      <c r="K14" s="38" t="s">
        <v>78</v>
      </c>
      <c r="L14" s="58">
        <f>H14*(J14/2000)</f>
        <v>0</v>
      </c>
      <c r="M14" s="1"/>
      <c r="N14" s="1"/>
      <c r="O14" s="1"/>
      <c r="P14" s="1"/>
      <c r="Q14" s="1"/>
      <c r="R14" s="1"/>
      <c r="S14" s="1"/>
      <c r="T14" s="1"/>
      <c r="U14" s="1"/>
      <c r="V14" s="1"/>
      <c r="W14" s="1"/>
      <c r="X14" s="1"/>
      <c r="Y14" s="1"/>
      <c r="Z14" s="1"/>
    </row>
    <row r="15" spans="1:26" ht="12.75" customHeight="1" x14ac:dyDescent="0.2">
      <c r="A15" s="1"/>
      <c r="B15" s="141" t="s">
        <v>79</v>
      </c>
      <c r="C15" s="142"/>
      <c r="D15" s="117"/>
      <c r="E15" s="117">
        <v>92</v>
      </c>
      <c r="F15" s="63">
        <f t="shared" si="0"/>
        <v>0</v>
      </c>
      <c r="G15" s="65">
        <f t="shared" si="1"/>
        <v>0</v>
      </c>
      <c r="H15" s="66">
        <f t="shared" si="2"/>
        <v>0</v>
      </c>
      <c r="I15" s="38" t="s">
        <v>42</v>
      </c>
      <c r="J15" s="127">
        <v>500</v>
      </c>
      <c r="K15" s="38" t="s">
        <v>78</v>
      </c>
      <c r="L15" s="58">
        <f t="shared" ref="L15:L17" si="3">H15*J15/2000</f>
        <v>0</v>
      </c>
      <c r="M15" s="1"/>
      <c r="N15" s="1"/>
      <c r="O15" s="1"/>
      <c r="P15" s="1"/>
      <c r="Q15" s="1"/>
      <c r="R15" s="1"/>
      <c r="S15" s="1"/>
      <c r="T15" s="1"/>
      <c r="U15" s="1"/>
      <c r="V15" s="1"/>
      <c r="W15" s="1"/>
      <c r="X15" s="1"/>
      <c r="Y15" s="1"/>
      <c r="Z15" s="1"/>
    </row>
    <row r="16" spans="1:26" ht="12.75" customHeight="1" x14ac:dyDescent="0.2">
      <c r="A16" s="1"/>
      <c r="B16" s="125" t="s">
        <v>81</v>
      </c>
      <c r="C16" s="126"/>
      <c r="D16" s="117">
        <v>0.2</v>
      </c>
      <c r="E16" s="117">
        <v>92</v>
      </c>
      <c r="F16" s="63">
        <f t="shared" si="0"/>
        <v>0.18400000000000002</v>
      </c>
      <c r="G16" s="65">
        <f t="shared" si="1"/>
        <v>5.5200000000000005</v>
      </c>
      <c r="H16" s="66">
        <f t="shared" si="2"/>
        <v>6</v>
      </c>
      <c r="I16" s="38" t="s">
        <v>42</v>
      </c>
      <c r="J16" s="127">
        <v>800</v>
      </c>
      <c r="K16" s="38" t="s">
        <v>78</v>
      </c>
      <c r="L16" s="58">
        <f t="shared" si="3"/>
        <v>2.4</v>
      </c>
      <c r="M16" s="1"/>
      <c r="N16" s="1"/>
      <c r="O16" s="1"/>
      <c r="P16" s="1"/>
      <c r="Q16" s="1"/>
      <c r="R16" s="1"/>
      <c r="S16" s="1"/>
      <c r="T16" s="1"/>
      <c r="U16" s="1"/>
      <c r="V16" s="1"/>
      <c r="W16" s="1"/>
      <c r="X16" s="1"/>
      <c r="Y16" s="1"/>
      <c r="Z16" s="1"/>
    </row>
    <row r="17" spans="1:26" ht="12.75" customHeight="1" x14ac:dyDescent="0.2">
      <c r="A17" s="1"/>
      <c r="B17" s="141" t="s">
        <v>83</v>
      </c>
      <c r="C17" s="142"/>
      <c r="D17" s="117">
        <v>5</v>
      </c>
      <c r="E17" s="117">
        <v>88</v>
      </c>
      <c r="F17" s="63">
        <f t="shared" si="0"/>
        <v>4.4000000000000004</v>
      </c>
      <c r="G17" s="65">
        <f t="shared" si="1"/>
        <v>132</v>
      </c>
      <c r="H17" s="66">
        <f t="shared" si="2"/>
        <v>150</v>
      </c>
      <c r="I17" s="38" t="s">
        <v>42</v>
      </c>
      <c r="J17" s="127">
        <v>80</v>
      </c>
      <c r="K17" s="38" t="s">
        <v>78</v>
      </c>
      <c r="L17" s="58">
        <f t="shared" si="3"/>
        <v>6</v>
      </c>
      <c r="M17" s="1"/>
      <c r="N17" s="1"/>
      <c r="O17" s="1"/>
      <c r="P17" s="1"/>
      <c r="Q17" s="1"/>
      <c r="R17" s="1"/>
      <c r="S17" s="1"/>
      <c r="T17" s="1"/>
      <c r="U17" s="1"/>
      <c r="V17" s="1"/>
      <c r="W17" s="1"/>
      <c r="X17" s="1"/>
      <c r="Y17" s="1"/>
      <c r="Z17" s="1"/>
    </row>
    <row r="18" spans="1:26" ht="12.75" customHeight="1" x14ac:dyDescent="0.2">
      <c r="A18" s="1"/>
      <c r="B18" s="141" t="s">
        <v>85</v>
      </c>
      <c r="C18" s="142"/>
      <c r="D18" s="117"/>
      <c r="E18" s="117">
        <v>38</v>
      </c>
      <c r="F18" s="63">
        <f t="shared" si="0"/>
        <v>0</v>
      </c>
      <c r="G18" s="65">
        <f t="shared" si="1"/>
        <v>0</v>
      </c>
      <c r="H18" s="66">
        <f t="shared" si="2"/>
        <v>0</v>
      </c>
      <c r="I18" s="38" t="s">
        <v>42</v>
      </c>
      <c r="J18" s="127">
        <v>80</v>
      </c>
      <c r="K18" s="38" t="s">
        <v>78</v>
      </c>
      <c r="L18" s="58">
        <f t="shared" ref="L18:L19" si="4">H18*(J18/2000)</f>
        <v>0</v>
      </c>
      <c r="M18" s="1"/>
      <c r="N18" s="1"/>
      <c r="O18" s="1"/>
      <c r="P18" s="1"/>
      <c r="Q18" s="1"/>
      <c r="R18" s="1"/>
      <c r="S18" s="1"/>
      <c r="T18" s="1"/>
      <c r="U18" s="1"/>
      <c r="V18" s="1"/>
      <c r="W18" s="1"/>
      <c r="X18" s="1"/>
      <c r="Y18" s="1"/>
      <c r="Z18" s="1"/>
    </row>
    <row r="19" spans="1:26" ht="12.75" customHeight="1" x14ac:dyDescent="0.2">
      <c r="A19" s="1"/>
      <c r="B19" s="141" t="s">
        <v>87</v>
      </c>
      <c r="C19" s="142"/>
      <c r="D19" s="117"/>
      <c r="E19" s="117">
        <v>38</v>
      </c>
      <c r="F19" s="63">
        <f t="shared" si="0"/>
        <v>0</v>
      </c>
      <c r="G19" s="65">
        <f t="shared" si="1"/>
        <v>0</v>
      </c>
      <c r="H19" s="66">
        <f t="shared" si="2"/>
        <v>0</v>
      </c>
      <c r="I19" s="38" t="s">
        <v>42</v>
      </c>
      <c r="J19" s="127">
        <v>44</v>
      </c>
      <c r="K19" s="38" t="s">
        <v>78</v>
      </c>
      <c r="L19" s="58">
        <f t="shared" si="4"/>
        <v>0</v>
      </c>
      <c r="M19" s="1"/>
      <c r="N19" s="1"/>
      <c r="O19" s="1"/>
      <c r="P19" s="1"/>
      <c r="Q19" s="1"/>
      <c r="R19" s="1"/>
      <c r="S19" s="1"/>
      <c r="T19" s="1"/>
      <c r="U19" s="1"/>
      <c r="V19" s="1"/>
      <c r="W19" s="1"/>
      <c r="X19" s="1"/>
      <c r="Y19" s="1"/>
      <c r="Z19" s="1"/>
    </row>
    <row r="20" spans="1:26" ht="12.75" customHeight="1" x14ac:dyDescent="0.2">
      <c r="A20" s="1"/>
      <c r="B20" s="141" t="s">
        <v>89</v>
      </c>
      <c r="C20" s="142"/>
      <c r="D20" s="117"/>
      <c r="E20" s="117"/>
      <c r="F20" s="63">
        <f t="shared" si="0"/>
        <v>0</v>
      </c>
      <c r="G20" s="65">
        <f t="shared" si="1"/>
        <v>0</v>
      </c>
      <c r="H20" s="66">
        <f t="shared" si="2"/>
        <v>0</v>
      </c>
      <c r="I20" s="30" t="s">
        <v>42</v>
      </c>
      <c r="J20" s="127">
        <v>0.15</v>
      </c>
      <c r="K20" s="30" t="s">
        <v>44</v>
      </c>
      <c r="L20" s="58">
        <f>H20*(J20/100)</f>
        <v>0</v>
      </c>
      <c r="M20" s="1"/>
      <c r="N20" s="1"/>
      <c r="O20" s="1"/>
      <c r="P20" s="1"/>
      <c r="Q20" s="1"/>
      <c r="R20" s="1"/>
      <c r="S20" s="1"/>
      <c r="T20" s="1"/>
      <c r="U20" s="1"/>
      <c r="V20" s="1"/>
      <c r="W20" s="1"/>
      <c r="X20" s="1"/>
      <c r="Y20" s="1"/>
      <c r="Z20" s="1"/>
    </row>
    <row r="21" spans="1:26" ht="12.75" customHeight="1" x14ac:dyDescent="0.2">
      <c r="A21" s="1"/>
      <c r="B21" s="11" t="s">
        <v>93</v>
      </c>
      <c r="C21" s="11"/>
      <c r="D21" s="75">
        <f>SUM(D12:D20)</f>
        <v>10</v>
      </c>
      <c r="E21" s="11"/>
      <c r="F21" s="77">
        <f t="shared" ref="F21:H21" si="5">SUM(F12:F20)</f>
        <v>8.7119999999999997</v>
      </c>
      <c r="G21" s="78">
        <f t="shared" si="5"/>
        <v>261.36</v>
      </c>
      <c r="H21" s="78">
        <f t="shared" si="5"/>
        <v>300</v>
      </c>
      <c r="I21" s="11" t="s">
        <v>96</v>
      </c>
      <c r="J21" s="1"/>
      <c r="K21" s="11"/>
      <c r="L21" s="73">
        <f>SUM(L12:L20)</f>
        <v>16.114285714285714</v>
      </c>
      <c r="M21" s="1"/>
      <c r="N21" s="1"/>
      <c r="O21" s="1"/>
      <c r="P21" s="1"/>
      <c r="Q21" s="1"/>
      <c r="R21" s="1"/>
      <c r="S21" s="1"/>
      <c r="T21" s="1"/>
      <c r="U21" s="1"/>
      <c r="V21" s="1"/>
      <c r="W21" s="1"/>
      <c r="X21" s="1"/>
      <c r="Y21" s="1"/>
      <c r="Z21" s="1"/>
    </row>
    <row r="22" spans="1:26" ht="12.75" customHeight="1" x14ac:dyDescent="0.2">
      <c r="A22" s="1"/>
      <c r="B22" s="11"/>
      <c r="C22" s="11"/>
      <c r="D22" s="11"/>
      <c r="E22" s="11"/>
      <c r="F22" s="11"/>
      <c r="G22" s="11"/>
      <c r="H22" s="32"/>
      <c r="I22" s="11" t="s">
        <v>97</v>
      </c>
      <c r="J22" s="1"/>
      <c r="K22" s="11"/>
      <c r="L22" s="73">
        <f>L21/D8</f>
        <v>0.53714285714285714</v>
      </c>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1" t="s">
        <v>99</v>
      </c>
      <c r="J23" s="1"/>
      <c r="K23" s="1"/>
      <c r="L23" s="73">
        <f>L21/H21</f>
        <v>5.3714285714285714E-2</v>
      </c>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25" t="s">
        <v>102</v>
      </c>
      <c r="B25" s="26"/>
      <c r="C25" s="26"/>
      <c r="D25" s="26"/>
      <c r="E25" s="26"/>
      <c r="F25" s="26"/>
      <c r="G25" s="26"/>
      <c r="H25" s="26"/>
      <c r="I25" s="26"/>
      <c r="J25" s="27"/>
      <c r="K25" s="26"/>
      <c r="L25" s="28"/>
      <c r="M25" s="1"/>
      <c r="N25" s="1"/>
      <c r="O25" s="1"/>
      <c r="P25" s="1"/>
      <c r="Q25" s="1"/>
      <c r="R25" s="1"/>
      <c r="S25" s="1"/>
      <c r="T25" s="1"/>
      <c r="U25" s="1"/>
      <c r="V25" s="1"/>
      <c r="W25" s="1"/>
      <c r="X25" s="1"/>
      <c r="Y25" s="1"/>
      <c r="Z25" s="1"/>
    </row>
    <row r="26" spans="1:26" ht="12.75" customHeight="1" x14ac:dyDescent="0.2">
      <c r="A26" s="8"/>
      <c r="B26" s="8"/>
      <c r="C26" s="8"/>
      <c r="D26" s="30" t="s">
        <v>21</v>
      </c>
      <c r="E26" s="30" t="s">
        <v>23</v>
      </c>
      <c r="F26" s="30"/>
      <c r="G26" s="8"/>
      <c r="H26" s="8"/>
      <c r="I26" s="30" t="s">
        <v>24</v>
      </c>
      <c r="J26" s="8"/>
      <c r="K26" s="30" t="s">
        <v>23</v>
      </c>
      <c r="L26" s="1"/>
      <c r="M26" s="1"/>
      <c r="N26" s="1"/>
      <c r="O26" s="1"/>
      <c r="P26" s="1"/>
      <c r="Q26" s="1"/>
      <c r="R26" s="1"/>
      <c r="S26" s="1"/>
      <c r="T26" s="1"/>
      <c r="U26" s="1"/>
      <c r="V26" s="1"/>
      <c r="W26" s="1"/>
      <c r="X26" s="1"/>
      <c r="Y26" s="1"/>
      <c r="Z26" s="1"/>
    </row>
    <row r="27" spans="1:26" ht="12.75" customHeight="1" x14ac:dyDescent="0.2">
      <c r="A27" s="11" t="s">
        <v>104</v>
      </c>
      <c r="B27" s="1"/>
      <c r="C27" s="32"/>
      <c r="D27" s="36">
        <f>'Stocker Enterprise Budget'!D28</f>
        <v>148</v>
      </c>
      <c r="E27" s="1" t="s">
        <v>40</v>
      </c>
      <c r="F27" s="38"/>
      <c r="G27" s="1"/>
      <c r="H27" s="1"/>
      <c r="I27" s="39"/>
      <c r="J27" s="1"/>
      <c r="K27" s="38"/>
      <c r="L27" s="1"/>
      <c r="M27" s="1"/>
      <c r="N27" s="1"/>
      <c r="O27" s="1"/>
      <c r="P27" s="1"/>
      <c r="Q27" s="1"/>
      <c r="R27" s="1"/>
      <c r="S27" s="1"/>
      <c r="T27" s="1"/>
      <c r="U27" s="1"/>
      <c r="V27" s="1"/>
      <c r="W27" s="1"/>
      <c r="X27" s="1"/>
      <c r="Y27" s="1"/>
      <c r="Z27" s="1"/>
    </row>
    <row r="28" spans="1:26" ht="12.75" customHeight="1" x14ac:dyDescent="0.2">
      <c r="A28" s="11" t="s">
        <v>41</v>
      </c>
      <c r="B28" s="41"/>
      <c r="C28" s="42"/>
      <c r="D28" s="41"/>
      <c r="E28" s="41"/>
      <c r="F28" s="41"/>
      <c r="G28" s="41"/>
      <c r="H28" s="41"/>
      <c r="I28" s="41"/>
      <c r="J28" s="41"/>
      <c r="K28" s="41"/>
      <c r="L28" s="41"/>
      <c r="M28" s="1"/>
      <c r="N28" s="1"/>
      <c r="O28" s="1"/>
      <c r="P28" s="1"/>
      <c r="Q28" s="1"/>
      <c r="R28" s="1"/>
      <c r="S28" s="1"/>
      <c r="T28" s="1"/>
      <c r="U28" s="1"/>
      <c r="V28" s="1"/>
      <c r="W28" s="1"/>
      <c r="X28" s="1"/>
      <c r="Y28" s="1"/>
      <c r="Z28" s="1"/>
    </row>
    <row r="29" spans="1:26" ht="12.75" customHeight="1" x14ac:dyDescent="0.2">
      <c r="A29" s="131" t="s">
        <v>157</v>
      </c>
      <c r="B29" s="1"/>
      <c r="C29" s="23"/>
      <c r="D29" s="1"/>
      <c r="E29" s="1"/>
      <c r="F29" s="1"/>
      <c r="G29" s="1"/>
      <c r="H29" s="1"/>
      <c r="I29" s="1"/>
      <c r="J29" s="1"/>
      <c r="K29" s="1"/>
      <c r="L29" s="1"/>
      <c r="M29" s="1"/>
      <c r="N29" s="1"/>
      <c r="O29" s="1"/>
      <c r="P29" s="1"/>
      <c r="Q29" s="1"/>
      <c r="R29" s="1"/>
      <c r="S29" s="1"/>
      <c r="T29" s="1"/>
      <c r="U29" s="1"/>
      <c r="V29" s="1"/>
      <c r="W29" s="1"/>
      <c r="X29" s="1"/>
      <c r="Y29" s="1"/>
      <c r="Z29" s="1"/>
    </row>
    <row r="30" spans="1:26" ht="26.25" customHeight="1" x14ac:dyDescent="0.2">
      <c r="A30" s="1"/>
      <c r="B30" s="52" t="s">
        <v>51</v>
      </c>
      <c r="C30" s="54"/>
      <c r="D30" s="55" t="s">
        <v>54</v>
      </c>
      <c r="E30" s="55" t="s">
        <v>55</v>
      </c>
      <c r="F30" s="55" t="s">
        <v>56</v>
      </c>
      <c r="G30" s="55" t="s">
        <v>57</v>
      </c>
      <c r="H30" s="55" t="s">
        <v>58</v>
      </c>
      <c r="I30" s="57" t="s">
        <v>23</v>
      </c>
      <c r="J30" s="55" t="s">
        <v>60</v>
      </c>
      <c r="K30" s="55" t="s">
        <v>23</v>
      </c>
      <c r="L30" s="55" t="s">
        <v>61</v>
      </c>
      <c r="M30" s="1"/>
      <c r="N30" s="1"/>
      <c r="O30" s="1"/>
      <c r="P30" s="1"/>
      <c r="Q30" s="1"/>
      <c r="R30" s="1"/>
      <c r="S30" s="1"/>
      <c r="T30" s="1"/>
      <c r="U30" s="1"/>
      <c r="V30" s="1"/>
      <c r="W30" s="1"/>
      <c r="X30" s="1"/>
      <c r="Y30" s="1"/>
      <c r="Z30" s="1"/>
    </row>
    <row r="31" spans="1:26" ht="12.75" customHeight="1" x14ac:dyDescent="0.2">
      <c r="A31" s="1"/>
      <c r="B31" s="141" t="s">
        <v>62</v>
      </c>
      <c r="C31" s="142"/>
      <c r="D31" s="117">
        <v>4.8</v>
      </c>
      <c r="E31" s="117">
        <v>86</v>
      </c>
      <c r="F31" s="63">
        <f t="shared" ref="F31:F39" si="6">D31*(E31/100)</f>
        <v>4.1280000000000001</v>
      </c>
      <c r="G31" s="65">
        <f>(D31*E31/100)*D27</f>
        <v>610.94399999999996</v>
      </c>
      <c r="H31" s="66">
        <f>D31*D27</f>
        <v>710.4</v>
      </c>
      <c r="I31" s="38" t="s">
        <v>42</v>
      </c>
      <c r="J31" s="127">
        <v>3</v>
      </c>
      <c r="K31" s="38" t="s">
        <v>71</v>
      </c>
      <c r="L31" s="58">
        <f>H31*(J31/56)</f>
        <v>38.057142857142857</v>
      </c>
      <c r="M31" s="1"/>
      <c r="N31" s="1"/>
      <c r="O31" s="1"/>
      <c r="P31" s="1"/>
      <c r="Q31" s="1"/>
      <c r="R31" s="1"/>
      <c r="S31" s="1"/>
      <c r="T31" s="1"/>
      <c r="U31" s="1"/>
      <c r="V31" s="1"/>
      <c r="W31" s="1"/>
      <c r="X31" s="1"/>
      <c r="Y31" s="1"/>
      <c r="Z31" s="1"/>
    </row>
    <row r="32" spans="1:26" ht="12.75" customHeight="1" x14ac:dyDescent="0.2">
      <c r="A32" s="1"/>
      <c r="B32" s="141" t="s">
        <v>72</v>
      </c>
      <c r="C32" s="142"/>
      <c r="D32" s="117"/>
      <c r="E32" s="117">
        <v>86</v>
      </c>
      <c r="F32" s="63">
        <f t="shared" si="6"/>
        <v>0</v>
      </c>
      <c r="G32" s="65">
        <f>(D32*E32/100)*D27</f>
        <v>0</v>
      </c>
      <c r="H32" s="66">
        <f>D32*D27</f>
        <v>0</v>
      </c>
      <c r="I32" s="38" t="s">
        <v>42</v>
      </c>
      <c r="J32" s="127">
        <v>1</v>
      </c>
      <c r="K32" s="38" t="s">
        <v>71</v>
      </c>
      <c r="L32" s="58">
        <f>H32*(J32/32)</f>
        <v>0</v>
      </c>
      <c r="M32" s="1"/>
      <c r="N32" s="1"/>
      <c r="O32" s="1"/>
      <c r="P32" s="1"/>
      <c r="Q32" s="1"/>
      <c r="R32" s="1"/>
      <c r="S32" s="1"/>
      <c r="T32" s="1"/>
      <c r="U32" s="1"/>
      <c r="V32" s="1"/>
      <c r="W32" s="1"/>
      <c r="X32" s="1"/>
      <c r="Y32" s="1"/>
      <c r="Z32" s="1"/>
    </row>
    <row r="33" spans="1:26" ht="12.75" customHeight="1" x14ac:dyDescent="0.2">
      <c r="A33" s="1"/>
      <c r="B33" s="141" t="s">
        <v>75</v>
      </c>
      <c r="C33" s="142"/>
      <c r="D33" s="117"/>
      <c r="E33" s="117">
        <v>92</v>
      </c>
      <c r="F33" s="63">
        <f t="shared" si="6"/>
        <v>0</v>
      </c>
      <c r="G33" s="65">
        <f>(D33*E33/100)*D27</f>
        <v>0</v>
      </c>
      <c r="H33" s="66">
        <f>D33*D27</f>
        <v>0</v>
      </c>
      <c r="I33" s="38" t="s">
        <v>42</v>
      </c>
      <c r="J33" s="127">
        <v>131</v>
      </c>
      <c r="K33" s="38" t="s">
        <v>78</v>
      </c>
      <c r="L33" s="58">
        <f>H33*(J33/2000)</f>
        <v>0</v>
      </c>
      <c r="M33" s="1"/>
      <c r="N33" s="1"/>
      <c r="O33" s="1"/>
      <c r="P33" s="1"/>
      <c r="Q33" s="1"/>
      <c r="R33" s="1"/>
      <c r="S33" s="1"/>
      <c r="T33" s="1"/>
      <c r="U33" s="1"/>
      <c r="V33" s="1"/>
      <c r="W33" s="1"/>
      <c r="X33" s="1"/>
      <c r="Y33" s="1"/>
      <c r="Z33" s="1"/>
    </row>
    <row r="34" spans="1:26" ht="12.75" customHeight="1" x14ac:dyDescent="0.2">
      <c r="A34" s="1"/>
      <c r="B34" s="141" t="s">
        <v>79</v>
      </c>
      <c r="C34" s="142"/>
      <c r="D34" s="117"/>
      <c r="E34" s="117">
        <v>92</v>
      </c>
      <c r="F34" s="63">
        <f t="shared" si="6"/>
        <v>0</v>
      </c>
      <c r="G34" s="65">
        <f>(D34*E34/100)*D27</f>
        <v>0</v>
      </c>
      <c r="H34" s="66">
        <f>D34*D27</f>
        <v>0</v>
      </c>
      <c r="I34" s="38" t="s">
        <v>42</v>
      </c>
      <c r="J34" s="127">
        <v>500</v>
      </c>
      <c r="K34" s="38" t="s">
        <v>78</v>
      </c>
      <c r="L34" s="58">
        <f t="shared" ref="L34:L36" si="7">H34*J34/2000</f>
        <v>0</v>
      </c>
      <c r="M34" s="1"/>
      <c r="N34" s="1"/>
      <c r="O34" s="1"/>
      <c r="P34" s="1"/>
      <c r="Q34" s="1"/>
      <c r="R34" s="1"/>
      <c r="S34" s="1"/>
      <c r="T34" s="1"/>
      <c r="U34" s="1"/>
      <c r="V34" s="1"/>
      <c r="W34" s="1"/>
      <c r="X34" s="1"/>
      <c r="Y34" s="1"/>
      <c r="Z34" s="1"/>
    </row>
    <row r="35" spans="1:26" ht="12.75" customHeight="1" x14ac:dyDescent="0.2">
      <c r="A35" s="1"/>
      <c r="B35" s="125" t="s">
        <v>81</v>
      </c>
      <c r="C35" s="126"/>
      <c r="D35" s="117">
        <v>0.2</v>
      </c>
      <c r="E35" s="117">
        <v>92</v>
      </c>
      <c r="F35" s="63">
        <f t="shared" si="6"/>
        <v>0.18400000000000002</v>
      </c>
      <c r="G35" s="65">
        <f>(D35*E35/100)*D27</f>
        <v>27.232000000000003</v>
      </c>
      <c r="H35" s="66">
        <f>D35*D27</f>
        <v>29.6</v>
      </c>
      <c r="I35" s="38" t="s">
        <v>42</v>
      </c>
      <c r="J35" s="127">
        <v>800</v>
      </c>
      <c r="K35" s="38" t="s">
        <v>78</v>
      </c>
      <c r="L35" s="58">
        <f t="shared" si="7"/>
        <v>11.84</v>
      </c>
      <c r="M35" s="1"/>
      <c r="N35" s="1"/>
      <c r="O35" s="1"/>
      <c r="P35" s="1"/>
      <c r="Q35" s="1"/>
      <c r="R35" s="1"/>
      <c r="S35" s="1"/>
      <c r="T35" s="1"/>
      <c r="U35" s="1"/>
      <c r="V35" s="1"/>
      <c r="W35" s="1"/>
      <c r="X35" s="1"/>
      <c r="Y35" s="1"/>
      <c r="Z35" s="1"/>
    </row>
    <row r="36" spans="1:26" ht="12.75" customHeight="1" x14ac:dyDescent="0.2">
      <c r="A36" s="1"/>
      <c r="B36" s="141" t="s">
        <v>83</v>
      </c>
      <c r="C36" s="142"/>
      <c r="D36" s="117"/>
      <c r="E36" s="117">
        <v>88</v>
      </c>
      <c r="F36" s="63">
        <f t="shared" si="6"/>
        <v>0</v>
      </c>
      <c r="G36" s="65">
        <f>(D36*E36/100)*D27</f>
        <v>0</v>
      </c>
      <c r="H36" s="66">
        <f>D36*D27</f>
        <v>0</v>
      </c>
      <c r="I36" s="38" t="s">
        <v>42</v>
      </c>
      <c r="J36" s="127">
        <v>80</v>
      </c>
      <c r="K36" s="38" t="s">
        <v>78</v>
      </c>
      <c r="L36" s="58">
        <f t="shared" si="7"/>
        <v>0</v>
      </c>
      <c r="M36" s="1"/>
      <c r="N36" s="1"/>
      <c r="O36" s="1"/>
      <c r="P36" s="1"/>
      <c r="Q36" s="1"/>
      <c r="R36" s="1"/>
      <c r="S36" s="1"/>
      <c r="T36" s="1"/>
      <c r="U36" s="1"/>
      <c r="V36" s="1"/>
      <c r="W36" s="1"/>
      <c r="X36" s="1"/>
      <c r="Y36" s="1"/>
      <c r="Z36" s="1"/>
    </row>
    <row r="37" spans="1:26" ht="12.75" customHeight="1" x14ac:dyDescent="0.2">
      <c r="A37" s="1"/>
      <c r="B37" s="141" t="s">
        <v>85</v>
      </c>
      <c r="C37" s="142"/>
      <c r="D37" s="117"/>
      <c r="E37" s="117">
        <v>38</v>
      </c>
      <c r="F37" s="63">
        <f t="shared" si="6"/>
        <v>0</v>
      </c>
      <c r="G37" s="65">
        <f>(D37*E37/100)*D27</f>
        <v>0</v>
      </c>
      <c r="H37" s="66">
        <f>D37*D27</f>
        <v>0</v>
      </c>
      <c r="I37" s="38" t="s">
        <v>42</v>
      </c>
      <c r="J37" s="127">
        <v>80</v>
      </c>
      <c r="K37" s="38" t="s">
        <v>78</v>
      </c>
      <c r="L37" s="58">
        <f t="shared" ref="L37:L38" si="8">H37*(J37/2000)</f>
        <v>0</v>
      </c>
      <c r="M37" s="1"/>
      <c r="N37" s="1"/>
      <c r="O37" s="1"/>
      <c r="P37" s="1"/>
      <c r="Q37" s="1"/>
      <c r="R37" s="1"/>
      <c r="S37" s="1"/>
      <c r="T37" s="1"/>
      <c r="U37" s="1"/>
      <c r="V37" s="1"/>
      <c r="W37" s="1"/>
      <c r="X37" s="1"/>
      <c r="Y37" s="1"/>
      <c r="Z37" s="1"/>
    </row>
    <row r="38" spans="1:26" ht="12.75" customHeight="1" x14ac:dyDescent="0.2">
      <c r="A38" s="1"/>
      <c r="B38" s="141" t="s">
        <v>87</v>
      </c>
      <c r="C38" s="142"/>
      <c r="D38" s="117"/>
      <c r="E38" s="117">
        <v>38</v>
      </c>
      <c r="F38" s="63">
        <f t="shared" si="6"/>
        <v>0</v>
      </c>
      <c r="G38" s="65">
        <f>(D38*E38/100)*D27</f>
        <v>0</v>
      </c>
      <c r="H38" s="66">
        <f>D38*D27</f>
        <v>0</v>
      </c>
      <c r="I38" s="38" t="s">
        <v>42</v>
      </c>
      <c r="J38" s="127">
        <v>44</v>
      </c>
      <c r="K38" s="38" t="s">
        <v>78</v>
      </c>
      <c r="L38" s="58">
        <f t="shared" si="8"/>
        <v>0</v>
      </c>
      <c r="M38" s="1"/>
      <c r="N38" s="1"/>
      <c r="O38" s="1"/>
      <c r="P38" s="1"/>
      <c r="Q38" s="1"/>
      <c r="R38" s="1"/>
      <c r="S38" s="1"/>
      <c r="T38" s="1"/>
      <c r="U38" s="1"/>
      <c r="V38" s="1"/>
      <c r="W38" s="1"/>
      <c r="X38" s="1"/>
      <c r="Y38" s="1"/>
      <c r="Z38" s="1"/>
    </row>
    <row r="39" spans="1:26" ht="12.75" customHeight="1" x14ac:dyDescent="0.2">
      <c r="A39" s="1"/>
      <c r="B39" s="141" t="s">
        <v>89</v>
      </c>
      <c r="C39" s="142"/>
      <c r="D39" s="117"/>
      <c r="E39" s="117"/>
      <c r="F39" s="63">
        <f t="shared" si="6"/>
        <v>0</v>
      </c>
      <c r="G39" s="65">
        <f>(D39*E39/100)*D27</f>
        <v>0</v>
      </c>
      <c r="H39" s="66">
        <f>D39*D27</f>
        <v>0</v>
      </c>
      <c r="I39" s="30" t="s">
        <v>42</v>
      </c>
      <c r="J39" s="127">
        <v>0.15</v>
      </c>
      <c r="K39" s="30" t="s">
        <v>44</v>
      </c>
      <c r="L39" s="58">
        <f>H39*(J39/100)</f>
        <v>0</v>
      </c>
      <c r="M39" s="1"/>
      <c r="N39" s="1"/>
      <c r="O39" s="1"/>
      <c r="P39" s="1"/>
      <c r="Q39" s="1"/>
      <c r="R39" s="1"/>
      <c r="S39" s="1"/>
      <c r="T39" s="1"/>
      <c r="U39" s="1"/>
      <c r="V39" s="1"/>
      <c r="W39" s="1"/>
      <c r="X39" s="1"/>
      <c r="Y39" s="1"/>
      <c r="Z39" s="1"/>
    </row>
    <row r="40" spans="1:26" ht="12.75" customHeight="1" x14ac:dyDescent="0.2">
      <c r="A40" s="1"/>
      <c r="B40" s="11" t="s">
        <v>93</v>
      </c>
      <c r="C40" s="11"/>
      <c r="D40" s="75">
        <f>SUM(D31:D39)</f>
        <v>5</v>
      </c>
      <c r="E40" s="11"/>
      <c r="F40" s="77">
        <f t="shared" ref="F40:H40" si="9">SUM(F31:F39)</f>
        <v>4.3120000000000003</v>
      </c>
      <c r="G40" s="78">
        <f t="shared" si="9"/>
        <v>638.17599999999993</v>
      </c>
      <c r="H40" s="78">
        <f t="shared" si="9"/>
        <v>740</v>
      </c>
      <c r="I40" s="11" t="s">
        <v>96</v>
      </c>
      <c r="J40" s="1"/>
      <c r="K40" s="11"/>
      <c r="L40" s="73">
        <f>SUM(L31:L39)</f>
        <v>49.897142857142853</v>
      </c>
      <c r="M40" s="1"/>
      <c r="N40" s="1"/>
      <c r="O40" s="1"/>
      <c r="P40" s="1"/>
      <c r="Q40" s="1"/>
      <c r="R40" s="1"/>
      <c r="S40" s="1"/>
      <c r="T40" s="1"/>
      <c r="U40" s="1"/>
      <c r="V40" s="1"/>
      <c r="W40" s="1"/>
      <c r="X40" s="1"/>
      <c r="Y40" s="1"/>
      <c r="Z40" s="1"/>
    </row>
    <row r="41" spans="1:26" ht="12.75" customHeight="1" x14ac:dyDescent="0.2">
      <c r="A41" s="1"/>
      <c r="B41" s="11"/>
      <c r="C41" s="11"/>
      <c r="D41" s="11"/>
      <c r="E41" s="11"/>
      <c r="F41" s="11"/>
      <c r="G41" s="11"/>
      <c r="H41" s="32"/>
      <c r="I41" s="11" t="s">
        <v>97</v>
      </c>
      <c r="J41" s="1"/>
      <c r="K41" s="11"/>
      <c r="L41" s="73">
        <f>L40/D27</f>
        <v>0.33714285714285713</v>
      </c>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1" t="s">
        <v>99</v>
      </c>
      <c r="J42" s="1"/>
      <c r="K42" s="1"/>
      <c r="L42" s="73">
        <f>L40/H40</f>
        <v>6.7428571428571421E-2</v>
      </c>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28"/>
      <c r="B44" s="28"/>
      <c r="C44" s="28"/>
      <c r="D44" s="28"/>
      <c r="E44" s="28"/>
      <c r="F44" s="28"/>
      <c r="G44" s="28"/>
      <c r="H44" s="28"/>
      <c r="I44" s="28"/>
      <c r="J44" s="28"/>
      <c r="K44" s="28"/>
      <c r="L44" s="28"/>
      <c r="M44" s="1"/>
      <c r="N44" s="1"/>
      <c r="O44" s="1"/>
      <c r="P44" s="1"/>
      <c r="Q44" s="1"/>
      <c r="R44" s="1"/>
      <c r="S44" s="1"/>
      <c r="T44" s="1"/>
      <c r="U44" s="1"/>
      <c r="V44" s="1"/>
      <c r="W44" s="1"/>
      <c r="X44" s="1"/>
      <c r="Y44" s="1"/>
      <c r="Z44" s="1"/>
    </row>
    <row r="45" spans="1:26" ht="15" customHeight="1" x14ac:dyDescent="0.25">
      <c r="A45" s="1"/>
      <c r="B45" s="46"/>
      <c r="C45" s="48"/>
      <c r="D45" s="48"/>
      <c r="E45" s="48"/>
      <c r="F45" s="48"/>
      <c r="G45" s="56"/>
      <c r="H45" s="48"/>
      <c r="I45" s="48"/>
      <c r="J45" s="48"/>
      <c r="K45" s="48"/>
      <c r="L45" s="48"/>
      <c r="M45" s="1"/>
      <c r="N45" s="1"/>
      <c r="O45" s="1"/>
      <c r="P45" s="1"/>
      <c r="Q45" s="1"/>
      <c r="R45" s="1"/>
      <c r="S45" s="1"/>
      <c r="T45" s="1"/>
      <c r="U45" s="1"/>
      <c r="V45" s="1"/>
      <c r="W45" s="1"/>
      <c r="X45" s="1"/>
      <c r="Y45" s="1"/>
      <c r="Z45" s="1"/>
    </row>
    <row r="46" spans="1:26" ht="15" customHeight="1" x14ac:dyDescent="0.25">
      <c r="A46" s="1"/>
      <c r="B46" s="46"/>
      <c r="C46" s="48"/>
      <c r="D46" s="48"/>
      <c r="E46" s="48"/>
      <c r="F46" s="48"/>
      <c r="G46" s="56"/>
      <c r="H46" s="48"/>
      <c r="I46" s="48"/>
      <c r="J46" s="48"/>
      <c r="K46" s="48"/>
      <c r="L46" s="48"/>
      <c r="M46" s="1"/>
      <c r="N46" s="1"/>
      <c r="O46" s="1"/>
      <c r="P46" s="1"/>
      <c r="Q46" s="1"/>
      <c r="R46" s="1"/>
      <c r="S46" s="1"/>
      <c r="T46" s="1"/>
      <c r="U46" s="1"/>
      <c r="V46" s="1"/>
      <c r="W46" s="1"/>
      <c r="X46" s="1"/>
      <c r="Y46" s="1"/>
      <c r="Z46" s="1"/>
    </row>
    <row r="47" spans="1:26" ht="12" customHeight="1" x14ac:dyDescent="0.2">
      <c r="A47" s="137" t="s">
        <v>59</v>
      </c>
      <c r="B47" s="133"/>
      <c r="C47" s="133"/>
      <c r="D47" s="133"/>
      <c r="E47" s="133"/>
      <c r="F47" s="133"/>
      <c r="G47" s="133"/>
      <c r="H47" s="133"/>
      <c r="I47" s="133"/>
      <c r="J47" s="133"/>
      <c r="K47" s="133"/>
      <c r="L47" s="133"/>
      <c r="M47" s="1"/>
      <c r="N47" s="1"/>
      <c r="O47" s="1"/>
      <c r="P47" s="1"/>
      <c r="Q47" s="1"/>
      <c r="R47" s="1"/>
      <c r="S47" s="1"/>
      <c r="T47" s="1"/>
      <c r="U47" s="1"/>
      <c r="V47" s="1"/>
      <c r="W47" s="1"/>
      <c r="X47" s="1"/>
      <c r="Y47" s="1"/>
      <c r="Z47" s="1"/>
    </row>
    <row r="48" spans="1:26" ht="12.75" customHeight="1" x14ac:dyDescent="0.2">
      <c r="A48" s="1"/>
      <c r="B48" s="138" t="s">
        <v>65</v>
      </c>
      <c r="C48" s="133"/>
      <c r="D48" s="133"/>
      <c r="E48" s="133"/>
      <c r="F48" s="133"/>
      <c r="G48" s="133"/>
      <c r="H48" s="133"/>
      <c r="I48" s="133"/>
      <c r="J48" s="133"/>
      <c r="K48" s="133"/>
      <c r="L48" s="133"/>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r/1WqzatLu6Kfextg3OFtqBTO5z9tjcya4vj/XXbbSZ48EaITiHjHOARUbylSqWQg7sqDtQZ8RYfQRtDSF21CA==" saltValue="Zn42kZS7p6e2thYoj6miPw==" spinCount="100000" sheet="1" objects="1" scenarios="1"/>
  <mergeCells count="19">
    <mergeCell ref="A1:K1"/>
    <mergeCell ref="B12:C12"/>
    <mergeCell ref="B13:C13"/>
    <mergeCell ref="B14:C14"/>
    <mergeCell ref="B15:C15"/>
    <mergeCell ref="B17:C17"/>
    <mergeCell ref="B19:C19"/>
    <mergeCell ref="B34:C34"/>
    <mergeCell ref="B48:L48"/>
    <mergeCell ref="A47:L47"/>
    <mergeCell ref="B37:C37"/>
    <mergeCell ref="B38:C38"/>
    <mergeCell ref="B39:C39"/>
    <mergeCell ref="B36:C36"/>
    <mergeCell ref="B18:C18"/>
    <mergeCell ref="B33:C33"/>
    <mergeCell ref="B20:C20"/>
    <mergeCell ref="B31:C31"/>
    <mergeCell ref="B32:C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8"/>
  <sheetViews>
    <sheetView workbookViewId="0">
      <selection activeCell="P8" sqref="P8"/>
    </sheetView>
  </sheetViews>
  <sheetFormatPr defaultColWidth="17.28515625" defaultRowHeight="15" customHeight="1" x14ac:dyDescent="0.2"/>
  <cols>
    <col min="1" max="3" width="8" customWidth="1"/>
    <col min="4" max="4" width="18" customWidth="1"/>
    <col min="5" max="6" width="8" customWidth="1"/>
    <col min="7" max="7" width="12.140625" customWidth="1"/>
    <col min="8" max="8" width="8" customWidth="1"/>
    <col min="9" max="9" width="9.140625" customWidth="1"/>
    <col min="10" max="10" width="10.5703125" customWidth="1"/>
    <col min="11" max="26" width="8" customWidth="1"/>
  </cols>
  <sheetData>
    <row r="1" spans="1:26" ht="57" customHeight="1" x14ac:dyDescent="0.25">
      <c r="A1" s="2" t="s">
        <v>2</v>
      </c>
      <c r="B1" s="3"/>
      <c r="C1" s="3"/>
      <c r="D1" s="3"/>
      <c r="E1" s="3"/>
      <c r="F1" s="3"/>
      <c r="G1" s="3"/>
      <c r="H1" s="3"/>
      <c r="I1" s="3"/>
      <c r="J1" s="3"/>
      <c r="K1" s="3"/>
    </row>
    <row r="2" spans="1:26" ht="18" customHeight="1" x14ac:dyDescent="0.2"/>
    <row r="3" spans="1:26" ht="15.75" customHeight="1" x14ac:dyDescent="0.25">
      <c r="A3" s="7"/>
      <c r="B3" s="9"/>
      <c r="C3" s="6" t="s">
        <v>4</v>
      </c>
      <c r="D3" s="7"/>
      <c r="E3" s="7"/>
      <c r="G3" s="10"/>
      <c r="H3" s="6" t="s">
        <v>5</v>
      </c>
      <c r="I3" s="7"/>
      <c r="J3" s="7"/>
      <c r="K3" s="7"/>
      <c r="L3" s="7"/>
      <c r="M3" s="7"/>
      <c r="N3" s="7"/>
      <c r="O3" s="7"/>
      <c r="P3" s="7"/>
      <c r="Q3" s="7"/>
      <c r="R3" s="7"/>
      <c r="S3" s="7"/>
      <c r="T3" s="7"/>
      <c r="U3" s="7"/>
      <c r="V3" s="7"/>
      <c r="W3" s="7"/>
      <c r="X3" s="7"/>
      <c r="Y3" s="7"/>
      <c r="Z3" s="7"/>
    </row>
    <row r="4" spans="1:26" ht="15" customHeight="1" x14ac:dyDescent="0.2">
      <c r="A4" s="7"/>
      <c r="B4" s="7"/>
      <c r="C4" s="12" t="s">
        <v>6</v>
      </c>
      <c r="D4" s="7"/>
      <c r="E4" s="7"/>
      <c r="F4" s="7"/>
      <c r="G4" s="7"/>
      <c r="H4" s="7"/>
      <c r="I4" s="7"/>
      <c r="J4" s="7"/>
      <c r="K4" s="7"/>
      <c r="L4" s="7"/>
      <c r="M4" s="7"/>
      <c r="N4" s="7"/>
      <c r="O4" s="7"/>
      <c r="P4" s="7"/>
      <c r="Q4" s="7"/>
      <c r="R4" s="7"/>
      <c r="S4" s="7"/>
      <c r="T4" s="7"/>
      <c r="U4" s="7"/>
      <c r="V4" s="7"/>
      <c r="W4" s="7"/>
      <c r="X4" s="7"/>
      <c r="Y4" s="7"/>
      <c r="Z4" s="7"/>
    </row>
    <row r="5" spans="1:26" ht="15" customHeight="1" x14ac:dyDescent="0.2">
      <c r="A5" s="7"/>
      <c r="B5" s="7"/>
      <c r="C5" s="12"/>
      <c r="D5" s="7"/>
      <c r="E5" s="7"/>
      <c r="F5" s="7"/>
      <c r="G5" s="7"/>
      <c r="H5" s="7"/>
      <c r="I5" s="7"/>
      <c r="J5" s="7"/>
      <c r="K5" s="7"/>
      <c r="L5" s="7"/>
      <c r="M5" s="7"/>
      <c r="N5" s="7"/>
      <c r="O5" s="7"/>
      <c r="P5" s="7"/>
      <c r="Q5" s="7"/>
      <c r="R5" s="7"/>
      <c r="S5" s="7"/>
      <c r="T5" s="7"/>
      <c r="U5" s="7"/>
      <c r="V5" s="7"/>
      <c r="W5" s="7"/>
      <c r="X5" s="7"/>
      <c r="Y5" s="7"/>
      <c r="Z5" s="7"/>
    </row>
    <row r="6" spans="1:26" ht="15.75" customHeight="1" x14ac:dyDescent="0.25">
      <c r="A6" s="6" t="s">
        <v>8</v>
      </c>
      <c r="B6" s="7"/>
      <c r="C6" s="12"/>
      <c r="D6" s="7"/>
      <c r="E6" s="7"/>
      <c r="F6" s="7"/>
      <c r="G6" s="7"/>
      <c r="H6" s="7"/>
      <c r="I6" s="7"/>
      <c r="J6" s="123">
        <v>80</v>
      </c>
      <c r="K6" s="7"/>
      <c r="L6" s="7"/>
      <c r="M6" s="7"/>
      <c r="N6" s="7"/>
      <c r="O6" s="7"/>
      <c r="P6" s="7"/>
      <c r="Q6" s="7"/>
      <c r="R6" s="7"/>
      <c r="S6" s="7"/>
      <c r="T6" s="7"/>
      <c r="U6" s="7"/>
      <c r="V6" s="7"/>
      <c r="W6" s="7"/>
      <c r="X6" s="7"/>
      <c r="Y6" s="7"/>
      <c r="Z6" s="7"/>
    </row>
    <row r="7" spans="1:26" ht="15.75" customHeight="1" x14ac:dyDescent="0.25">
      <c r="A7" s="6" t="s">
        <v>9</v>
      </c>
      <c r="B7" s="7"/>
      <c r="C7" s="12"/>
      <c r="D7" s="7"/>
      <c r="E7" s="7"/>
      <c r="F7" s="7"/>
      <c r="G7" s="7"/>
      <c r="H7" s="7"/>
      <c r="I7" s="7"/>
      <c r="J7" s="16">
        <f>'Stocker Enterprise Budget'!H19/7</f>
        <v>25.428571428571427</v>
      </c>
      <c r="K7" s="7"/>
      <c r="L7" s="7"/>
      <c r="M7" s="7"/>
      <c r="N7" s="7"/>
      <c r="O7" s="7"/>
      <c r="P7" s="7"/>
      <c r="Q7" s="7"/>
      <c r="R7" s="7"/>
      <c r="S7" s="7"/>
      <c r="T7" s="7"/>
      <c r="U7" s="7"/>
      <c r="V7" s="7"/>
      <c r="W7" s="7"/>
      <c r="X7" s="7"/>
      <c r="Y7" s="7"/>
      <c r="Z7" s="7"/>
    </row>
    <row r="8" spans="1:26" ht="15.75" customHeight="1" x14ac:dyDescent="0.25">
      <c r="A8" s="18" t="s">
        <v>10</v>
      </c>
      <c r="B8" s="20"/>
      <c r="C8" s="20"/>
      <c r="D8" s="20"/>
      <c r="E8" s="20"/>
      <c r="F8" s="20"/>
      <c r="G8" s="20"/>
      <c r="H8" s="20"/>
      <c r="I8" s="20"/>
      <c r="J8" s="20"/>
      <c r="K8" s="20"/>
      <c r="L8" s="7"/>
      <c r="M8" s="7"/>
      <c r="N8" s="7"/>
      <c r="O8" s="7"/>
      <c r="P8" s="7"/>
      <c r="Q8" s="7"/>
      <c r="R8" s="7"/>
      <c r="S8" s="7"/>
      <c r="T8" s="7"/>
      <c r="U8" s="7"/>
      <c r="V8" s="7"/>
      <c r="W8" s="7"/>
      <c r="X8" s="7"/>
      <c r="Y8" s="7"/>
      <c r="Z8" s="7"/>
    </row>
    <row r="9" spans="1:26" ht="15" customHeight="1" x14ac:dyDescent="0.2">
      <c r="A9" s="7"/>
      <c r="B9" s="7"/>
      <c r="C9" s="7"/>
      <c r="D9" s="7"/>
      <c r="E9" s="7"/>
      <c r="F9" s="7"/>
      <c r="G9" s="7"/>
      <c r="H9" s="7"/>
      <c r="I9" s="7"/>
      <c r="J9" s="7"/>
      <c r="K9" s="7"/>
      <c r="L9" s="7"/>
      <c r="M9" s="7"/>
      <c r="N9" s="7"/>
      <c r="O9" s="7"/>
      <c r="P9" s="7"/>
      <c r="Q9" s="7"/>
      <c r="R9" s="7"/>
      <c r="S9" s="7"/>
      <c r="T9" s="7"/>
      <c r="U9" s="7"/>
      <c r="V9" s="7"/>
      <c r="W9" s="7"/>
      <c r="X9" s="7"/>
      <c r="Y9" s="7"/>
      <c r="Z9" s="7"/>
    </row>
    <row r="10" spans="1:26" ht="15.75" customHeight="1" x14ac:dyDescent="0.25">
      <c r="A10" s="6" t="s">
        <v>12</v>
      </c>
      <c r="B10" s="7"/>
      <c r="C10" s="7"/>
      <c r="D10" s="7"/>
      <c r="E10" s="7"/>
      <c r="F10" s="7"/>
      <c r="G10" s="7"/>
      <c r="H10" s="123">
        <v>7</v>
      </c>
      <c r="I10" s="6" t="s">
        <v>13</v>
      </c>
      <c r="J10" s="24">
        <f>(H10*J7)/J6</f>
        <v>2.2250000000000001</v>
      </c>
      <c r="K10" s="6" t="s">
        <v>16</v>
      </c>
      <c r="L10" s="7"/>
      <c r="M10" s="7"/>
      <c r="N10" s="7"/>
      <c r="O10" s="7"/>
      <c r="P10" s="7"/>
      <c r="Q10" s="7"/>
      <c r="R10" s="7"/>
      <c r="S10" s="7"/>
      <c r="T10" s="7"/>
      <c r="U10" s="7"/>
      <c r="V10" s="7"/>
      <c r="W10" s="7"/>
      <c r="X10" s="7"/>
      <c r="Y10" s="7"/>
      <c r="Z10" s="7"/>
    </row>
    <row r="11" spans="1:26" ht="15.75" customHeight="1" x14ac:dyDescent="0.25">
      <c r="A11" s="7"/>
      <c r="B11" s="6" t="s">
        <v>17</v>
      </c>
      <c r="C11" s="7"/>
      <c r="D11" s="7"/>
      <c r="E11" s="7"/>
      <c r="F11" s="7"/>
      <c r="G11" s="7"/>
      <c r="H11" s="124">
        <v>10</v>
      </c>
      <c r="I11" s="6" t="s">
        <v>18</v>
      </c>
      <c r="J11" s="7"/>
      <c r="K11" s="7"/>
      <c r="L11" s="7"/>
      <c r="M11" s="7"/>
      <c r="N11" s="7"/>
      <c r="O11" s="7"/>
      <c r="P11" s="7"/>
      <c r="Q11" s="7"/>
      <c r="R11" s="7"/>
      <c r="S11" s="7"/>
      <c r="T11" s="7"/>
      <c r="U11" s="7"/>
      <c r="V11" s="7"/>
      <c r="W11" s="7"/>
      <c r="X11" s="7"/>
      <c r="Y11" s="7"/>
      <c r="Z11" s="7"/>
    </row>
    <row r="12" spans="1:26" ht="15"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5.75" customHeight="1" x14ac:dyDescent="0.25">
      <c r="A13" s="6" t="s">
        <v>19</v>
      </c>
      <c r="B13" s="7"/>
      <c r="C13" s="7"/>
      <c r="D13" s="7"/>
      <c r="E13" s="7"/>
      <c r="F13" s="7"/>
      <c r="G13" s="7"/>
      <c r="H13" s="7"/>
      <c r="I13" s="7"/>
      <c r="J13" s="29">
        <f>J10*H11</f>
        <v>22.25</v>
      </c>
      <c r="K13" s="6" t="s">
        <v>20</v>
      </c>
      <c r="L13" s="7"/>
      <c r="M13" s="7"/>
      <c r="N13" s="7"/>
      <c r="O13" s="7"/>
      <c r="P13" s="7"/>
      <c r="Q13" s="7"/>
      <c r="R13" s="7"/>
      <c r="S13" s="7"/>
      <c r="T13" s="7"/>
      <c r="U13" s="7"/>
      <c r="V13" s="7"/>
      <c r="W13" s="7"/>
      <c r="X13" s="7"/>
      <c r="Y13" s="7"/>
      <c r="Z13" s="7"/>
    </row>
    <row r="14" spans="1:26" ht="15" customHeight="1" x14ac:dyDescent="0.2">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18" t="s">
        <v>22</v>
      </c>
      <c r="B15" s="20"/>
      <c r="C15" s="20"/>
      <c r="D15" s="20"/>
      <c r="E15" s="20"/>
      <c r="F15" s="20"/>
      <c r="G15" s="20"/>
      <c r="H15" s="20"/>
      <c r="I15" s="20"/>
      <c r="J15" s="20"/>
      <c r="K15" s="20"/>
      <c r="L15" s="7"/>
      <c r="M15" s="7"/>
      <c r="N15" s="7"/>
      <c r="O15" s="7"/>
      <c r="P15" s="7"/>
      <c r="Q15" s="7"/>
      <c r="R15" s="7"/>
      <c r="S15" s="7"/>
      <c r="T15" s="7"/>
      <c r="U15" s="7"/>
      <c r="V15" s="7"/>
      <c r="W15" s="7"/>
      <c r="X15" s="7"/>
      <c r="Y15" s="7"/>
      <c r="Z15" s="7"/>
    </row>
    <row r="16" spans="1:26" ht="15" customHeight="1" x14ac:dyDescent="0.2">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6" t="s">
        <v>25</v>
      </c>
      <c r="B17" s="6"/>
      <c r="C17" s="6"/>
      <c r="D17" s="6"/>
      <c r="E17" s="6"/>
      <c r="F17" s="6"/>
      <c r="G17" s="7"/>
      <c r="H17" s="123">
        <v>3.5</v>
      </c>
      <c r="I17" s="6" t="s">
        <v>13</v>
      </c>
      <c r="J17" s="24">
        <f>(H17*J7)/J6</f>
        <v>1.1125</v>
      </c>
      <c r="K17" s="6" t="s">
        <v>16</v>
      </c>
      <c r="L17" s="7"/>
      <c r="M17" s="7"/>
      <c r="N17" s="7"/>
      <c r="O17" s="7"/>
      <c r="P17" s="7"/>
      <c r="Q17" s="7"/>
      <c r="R17" s="7"/>
      <c r="S17" s="7"/>
      <c r="T17" s="7"/>
      <c r="U17" s="7"/>
      <c r="V17" s="7"/>
      <c r="W17" s="7"/>
      <c r="X17" s="7"/>
      <c r="Y17" s="7"/>
      <c r="Z17" s="7"/>
    </row>
    <row r="18" spans="1:26" ht="15.75" customHeight="1" x14ac:dyDescent="0.25">
      <c r="A18" s="7"/>
      <c r="B18" s="6" t="s">
        <v>28</v>
      </c>
      <c r="C18" s="7"/>
      <c r="D18" s="7"/>
      <c r="E18" s="7"/>
      <c r="F18" s="7"/>
      <c r="G18" s="7"/>
      <c r="H18" s="124">
        <v>12</v>
      </c>
      <c r="I18" s="6" t="s">
        <v>18</v>
      </c>
      <c r="J18" s="6"/>
      <c r="K18" s="6"/>
      <c r="L18" s="7"/>
      <c r="M18" s="7"/>
      <c r="N18" s="7"/>
      <c r="O18" s="7"/>
      <c r="P18" s="7"/>
      <c r="Q18" s="7"/>
      <c r="R18" s="7"/>
      <c r="S18" s="7"/>
      <c r="T18" s="7"/>
      <c r="U18" s="7"/>
      <c r="V18" s="7"/>
      <c r="W18" s="7"/>
      <c r="X18" s="7"/>
      <c r="Y18" s="7"/>
      <c r="Z18" s="7"/>
    </row>
    <row r="19" spans="1:26" ht="15.75" customHeight="1" x14ac:dyDescent="0.25">
      <c r="A19" s="7"/>
      <c r="B19" s="6"/>
      <c r="C19" s="7"/>
      <c r="D19" s="7"/>
      <c r="E19" s="7"/>
      <c r="F19" s="7"/>
      <c r="G19" s="7"/>
      <c r="H19" s="7"/>
      <c r="I19" s="7"/>
      <c r="J19" s="29">
        <f>J17*H18</f>
        <v>13.350000000000001</v>
      </c>
      <c r="K19" s="6" t="s">
        <v>20</v>
      </c>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6"/>
      <c r="K20" s="6"/>
      <c r="L20" s="7"/>
      <c r="M20" s="7"/>
      <c r="N20" s="7"/>
      <c r="O20" s="7"/>
      <c r="P20" s="7"/>
      <c r="Q20" s="7"/>
      <c r="R20" s="7"/>
      <c r="S20" s="7"/>
      <c r="T20" s="7"/>
      <c r="U20" s="7"/>
      <c r="V20" s="7"/>
      <c r="W20" s="7"/>
      <c r="X20" s="7"/>
      <c r="Y20" s="7"/>
      <c r="Z20" s="7"/>
    </row>
    <row r="21" spans="1:26" ht="15.75" customHeight="1" x14ac:dyDescent="0.25">
      <c r="A21" s="6" t="s">
        <v>29</v>
      </c>
      <c r="B21" s="7"/>
      <c r="C21" s="7"/>
      <c r="D21" s="7"/>
      <c r="E21" s="7"/>
      <c r="F21" s="7"/>
      <c r="G21" s="7"/>
      <c r="H21" s="123">
        <v>0.25</v>
      </c>
      <c r="I21" s="6" t="s">
        <v>13</v>
      </c>
      <c r="J21" s="24">
        <f>(H21*J7)/J6</f>
        <v>7.946428571428571E-2</v>
      </c>
      <c r="K21" s="6" t="s">
        <v>16</v>
      </c>
      <c r="L21" s="7"/>
      <c r="M21" s="7"/>
      <c r="N21" s="7"/>
      <c r="O21" s="7"/>
      <c r="P21" s="7"/>
      <c r="Q21" s="7"/>
      <c r="R21" s="7"/>
      <c r="S21" s="7"/>
      <c r="T21" s="7"/>
      <c r="U21" s="7"/>
      <c r="V21" s="7"/>
      <c r="W21" s="7"/>
      <c r="X21" s="7"/>
      <c r="Y21" s="7"/>
      <c r="Z21" s="7"/>
    </row>
    <row r="22" spans="1:26" ht="15.75" customHeight="1" x14ac:dyDescent="0.25">
      <c r="A22" s="7"/>
      <c r="B22" s="6" t="s">
        <v>30</v>
      </c>
      <c r="C22" s="7"/>
      <c r="D22" s="7"/>
      <c r="E22" s="7"/>
      <c r="F22" s="7"/>
      <c r="G22" s="7"/>
      <c r="H22" s="124">
        <v>18</v>
      </c>
      <c r="I22" s="6" t="s">
        <v>18</v>
      </c>
      <c r="J22" s="6"/>
      <c r="K22" s="6"/>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29">
        <f>J21*H22</f>
        <v>1.4303571428571429</v>
      </c>
      <c r="K23" s="6" t="s">
        <v>20</v>
      </c>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6"/>
      <c r="K24" s="7"/>
      <c r="L24" s="7"/>
      <c r="M24" s="7"/>
      <c r="N24" s="7"/>
      <c r="O24" s="7"/>
      <c r="P24" s="7"/>
      <c r="Q24" s="7"/>
      <c r="R24" s="7"/>
      <c r="S24" s="7"/>
      <c r="T24" s="7"/>
      <c r="U24" s="7"/>
      <c r="V24" s="7"/>
      <c r="W24" s="7"/>
      <c r="X24" s="7"/>
      <c r="Y24" s="7"/>
      <c r="Z24" s="7"/>
    </row>
    <row r="25" spans="1:26" ht="15.75" customHeight="1" x14ac:dyDescent="0.25">
      <c r="A25" s="6" t="s">
        <v>32</v>
      </c>
      <c r="B25" s="6"/>
      <c r="C25" s="6"/>
      <c r="D25" s="6"/>
      <c r="E25" s="6"/>
      <c r="F25" s="7"/>
      <c r="G25" s="7"/>
      <c r="H25" s="7"/>
      <c r="I25" s="7"/>
      <c r="J25" s="29">
        <f>J19+J23</f>
        <v>14.780357142857145</v>
      </c>
      <c r="K25" s="6" t="s">
        <v>20</v>
      </c>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6"/>
      <c r="K26" s="6"/>
      <c r="L26" s="7"/>
      <c r="M26" s="7"/>
      <c r="N26" s="7"/>
      <c r="O26" s="7"/>
      <c r="P26" s="7"/>
      <c r="Q26" s="7"/>
      <c r="R26" s="7"/>
      <c r="S26" s="7"/>
      <c r="T26" s="7"/>
      <c r="U26" s="7"/>
      <c r="V26" s="7"/>
      <c r="W26" s="7"/>
      <c r="X26" s="7"/>
      <c r="Y26" s="7"/>
      <c r="Z26" s="7"/>
    </row>
    <row r="27" spans="1:26" ht="15.75" customHeight="1" x14ac:dyDescent="0.25">
      <c r="A27" s="6" t="s">
        <v>39</v>
      </c>
      <c r="B27" s="6"/>
      <c r="C27" s="6"/>
      <c r="D27" s="6"/>
      <c r="E27" s="6"/>
      <c r="F27" s="7"/>
      <c r="G27" s="7"/>
      <c r="H27" s="7"/>
      <c r="I27" s="7"/>
      <c r="J27" s="29">
        <f>J25+J13</f>
        <v>37.030357142857142</v>
      </c>
      <c r="K27" s="6" t="s">
        <v>20</v>
      </c>
      <c r="L27" s="7"/>
      <c r="M27" s="7"/>
      <c r="N27" s="7"/>
      <c r="O27" s="7"/>
      <c r="P27" s="7"/>
      <c r="Q27" s="7"/>
      <c r="R27" s="7"/>
      <c r="S27" s="7"/>
      <c r="T27" s="7"/>
      <c r="U27" s="7"/>
      <c r="V27" s="7"/>
      <c r="W27" s="7"/>
      <c r="X27" s="7"/>
      <c r="Y27" s="7"/>
      <c r="Z27" s="7"/>
    </row>
    <row r="28" spans="1:26" ht="15" customHeight="1" x14ac:dyDescent="0.2">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 customHeight="1" x14ac:dyDescent="0.2">
      <c r="A29" s="44"/>
      <c r="B29" s="44"/>
      <c r="C29" s="44"/>
      <c r="D29" s="44"/>
      <c r="E29" s="44"/>
      <c r="F29" s="44"/>
      <c r="G29" s="44"/>
      <c r="H29" s="44"/>
      <c r="I29" s="44"/>
      <c r="J29" s="44"/>
      <c r="K29" s="44"/>
      <c r="L29" s="7"/>
      <c r="M29" s="7"/>
      <c r="N29" s="7"/>
      <c r="O29" s="7"/>
      <c r="P29" s="7"/>
      <c r="Q29" s="7"/>
      <c r="R29" s="7"/>
      <c r="S29" s="7"/>
      <c r="T29" s="7"/>
      <c r="U29" s="7"/>
      <c r="V29" s="7"/>
      <c r="W29" s="7"/>
      <c r="X29" s="7"/>
      <c r="Y29" s="7"/>
      <c r="Z29" s="7"/>
    </row>
    <row r="30" spans="1:26" ht="15" customHeight="1" x14ac:dyDescent="0.2">
      <c r="A30" s="1"/>
      <c r="B30" s="1"/>
      <c r="C30" s="1"/>
      <c r="D30" s="1"/>
      <c r="E30" s="1"/>
      <c r="F30" s="1"/>
      <c r="G30" s="1"/>
      <c r="H30" s="1"/>
      <c r="I30" s="1"/>
      <c r="J30" s="1"/>
      <c r="K30" s="1"/>
      <c r="L30" s="1"/>
      <c r="M30" s="7"/>
      <c r="N30" s="7"/>
      <c r="O30" s="7"/>
      <c r="P30" s="7"/>
      <c r="Q30" s="7"/>
      <c r="R30" s="7"/>
      <c r="S30" s="7"/>
      <c r="T30" s="7"/>
      <c r="U30" s="7"/>
      <c r="V30" s="7"/>
      <c r="W30" s="7"/>
      <c r="X30" s="7"/>
      <c r="Y30" s="7"/>
      <c r="Z30" s="7"/>
    </row>
    <row r="31" spans="1:26" ht="36" customHeight="1" x14ac:dyDescent="0.2">
      <c r="A31" s="137" t="s">
        <v>59</v>
      </c>
      <c r="B31" s="133"/>
      <c r="C31" s="133"/>
      <c r="D31" s="133"/>
      <c r="E31" s="133"/>
      <c r="F31" s="133"/>
      <c r="G31" s="133"/>
      <c r="H31" s="133"/>
      <c r="I31" s="133"/>
      <c r="J31" s="133"/>
      <c r="K31" s="133"/>
      <c r="L31" s="133"/>
      <c r="M31" s="7"/>
      <c r="N31" s="7"/>
      <c r="O31" s="7"/>
      <c r="P31" s="7"/>
      <c r="Q31" s="7"/>
      <c r="R31" s="7"/>
      <c r="S31" s="7"/>
      <c r="T31" s="7"/>
      <c r="U31" s="7"/>
      <c r="V31" s="7"/>
      <c r="W31" s="7"/>
      <c r="X31" s="7"/>
      <c r="Y31" s="7"/>
      <c r="Z31" s="7"/>
    </row>
    <row r="32" spans="1:26" ht="15" customHeight="1" x14ac:dyDescent="0.2">
      <c r="A32" s="1"/>
      <c r="B32" s="138" t="s">
        <v>65</v>
      </c>
      <c r="C32" s="133"/>
      <c r="D32" s="133"/>
      <c r="E32" s="133"/>
      <c r="F32" s="133"/>
      <c r="G32" s="133"/>
      <c r="H32" s="133"/>
      <c r="I32" s="133"/>
      <c r="J32" s="133"/>
      <c r="K32" s="133"/>
      <c r="L32" s="133"/>
      <c r="M32" s="7"/>
      <c r="N32" s="7"/>
      <c r="O32" s="7"/>
      <c r="P32" s="7"/>
      <c r="Q32" s="7"/>
      <c r="R32" s="7"/>
      <c r="S32" s="7"/>
      <c r="T32" s="7"/>
      <c r="U32" s="7"/>
      <c r="V32" s="7"/>
      <c r="W32" s="7"/>
      <c r="X32" s="7"/>
      <c r="Y32" s="7"/>
      <c r="Z32" s="7"/>
    </row>
    <row r="33" spans="1:26" ht="15" customHeight="1" x14ac:dyDescent="0.2">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2.75" customHeight="1" x14ac:dyDescent="0.2">
      <c r="D34" s="1"/>
      <c r="J34" s="1"/>
    </row>
    <row r="35" spans="1:26" ht="12.75" customHeight="1" x14ac:dyDescent="0.2">
      <c r="D35" s="1"/>
      <c r="J35" s="1"/>
    </row>
    <row r="36" spans="1:26" ht="12.75" customHeight="1" x14ac:dyDescent="0.2">
      <c r="D36" s="1"/>
      <c r="J36" s="1"/>
    </row>
    <row r="37" spans="1:26" ht="12.75" customHeight="1" x14ac:dyDescent="0.2">
      <c r="D37" s="1"/>
      <c r="J37" s="1"/>
    </row>
    <row r="38" spans="1:26" ht="12.75" customHeight="1" x14ac:dyDescent="0.2">
      <c r="D38" s="1"/>
      <c r="J38" s="1"/>
    </row>
    <row r="39" spans="1:26" ht="12.75" customHeight="1" x14ac:dyDescent="0.2">
      <c r="D39" s="1"/>
      <c r="J39" s="1"/>
    </row>
    <row r="40" spans="1:26" ht="12.75" customHeight="1" x14ac:dyDescent="0.2">
      <c r="D40" s="1"/>
      <c r="J40" s="1"/>
    </row>
    <row r="41" spans="1:26" ht="12.75" customHeight="1" x14ac:dyDescent="0.2">
      <c r="D41" s="1"/>
      <c r="J41" s="1"/>
    </row>
    <row r="42" spans="1:26" ht="12.75" customHeight="1" x14ac:dyDescent="0.2">
      <c r="D42" s="1"/>
      <c r="J42" s="1"/>
    </row>
    <row r="43" spans="1:26" ht="12.75" customHeight="1" x14ac:dyDescent="0.2">
      <c r="D43" s="1"/>
      <c r="J43" s="1"/>
    </row>
    <row r="44" spans="1:26" ht="12.75" customHeight="1" x14ac:dyDescent="0.2">
      <c r="D44" s="1"/>
      <c r="J44" s="1"/>
    </row>
    <row r="45" spans="1:26" ht="12.75" customHeight="1" x14ac:dyDescent="0.2">
      <c r="D45" s="1"/>
      <c r="J45" s="1"/>
    </row>
    <row r="46" spans="1:26" ht="12.75" customHeight="1" x14ac:dyDescent="0.2">
      <c r="D46" s="1"/>
      <c r="J46" s="1"/>
    </row>
    <row r="47" spans="1:26" ht="12.75" customHeight="1" x14ac:dyDescent="0.2">
      <c r="D47" s="1"/>
      <c r="J47" s="1"/>
    </row>
    <row r="48" spans="1:26" ht="12.75" customHeight="1" x14ac:dyDescent="0.2">
      <c r="D48" s="1"/>
      <c r="J48" s="1"/>
    </row>
    <row r="49" spans="4:10" ht="12.75" customHeight="1" x14ac:dyDescent="0.2">
      <c r="D49" s="1"/>
      <c r="J49" s="1"/>
    </row>
    <row r="50" spans="4:10" ht="12.75" customHeight="1" x14ac:dyDescent="0.2">
      <c r="D50" s="1"/>
      <c r="J50" s="1"/>
    </row>
    <row r="51" spans="4:10" ht="12.75" customHeight="1" x14ac:dyDescent="0.2">
      <c r="D51" s="1"/>
      <c r="J51" s="1"/>
    </row>
    <row r="52" spans="4:10" ht="12.75" customHeight="1" x14ac:dyDescent="0.2">
      <c r="D52" s="1"/>
      <c r="J52" s="1"/>
    </row>
    <row r="53" spans="4:10" ht="12.75" customHeight="1" x14ac:dyDescent="0.2">
      <c r="D53" s="1"/>
      <c r="J53" s="1"/>
    </row>
    <row r="54" spans="4:10" ht="12.75" customHeight="1" x14ac:dyDescent="0.2">
      <c r="D54" s="1"/>
      <c r="J54" s="1"/>
    </row>
    <row r="55" spans="4:10" ht="12.75" customHeight="1" x14ac:dyDescent="0.2">
      <c r="D55" s="1"/>
      <c r="J55" s="1"/>
    </row>
    <row r="56" spans="4:10" ht="12.75" customHeight="1" x14ac:dyDescent="0.2">
      <c r="D56" s="1"/>
      <c r="J56" s="1"/>
    </row>
    <row r="57" spans="4:10" ht="12.75" customHeight="1" x14ac:dyDescent="0.2">
      <c r="D57" s="1"/>
      <c r="J57" s="1"/>
    </row>
    <row r="58" spans="4:10" ht="12.75" customHeight="1" x14ac:dyDescent="0.2">
      <c r="D58" s="1"/>
      <c r="J58" s="1"/>
    </row>
    <row r="59" spans="4:10" ht="12.75" customHeight="1" x14ac:dyDescent="0.2">
      <c r="D59" s="1"/>
      <c r="J59" s="1"/>
    </row>
    <row r="60" spans="4:10" ht="12.75" customHeight="1" x14ac:dyDescent="0.2">
      <c r="D60" s="1"/>
      <c r="J60" s="1"/>
    </row>
    <row r="61" spans="4:10" ht="12.75" customHeight="1" x14ac:dyDescent="0.2">
      <c r="D61" s="1"/>
      <c r="J61" s="1"/>
    </row>
    <row r="62" spans="4:10" ht="12.75" customHeight="1" x14ac:dyDescent="0.2">
      <c r="D62" s="1"/>
      <c r="J62" s="1"/>
    </row>
    <row r="63" spans="4:10" ht="12.75" customHeight="1" x14ac:dyDescent="0.2">
      <c r="D63" s="1"/>
      <c r="J63" s="1"/>
    </row>
    <row r="64" spans="4:10" ht="12.75" customHeight="1" x14ac:dyDescent="0.2">
      <c r="D64" s="1"/>
      <c r="J64" s="1"/>
    </row>
    <row r="65" spans="4:10" ht="12.75" customHeight="1" x14ac:dyDescent="0.2">
      <c r="D65" s="1"/>
      <c r="J65" s="1"/>
    </row>
    <row r="66" spans="4:10" ht="12.75" customHeight="1" x14ac:dyDescent="0.2">
      <c r="D66" s="1"/>
      <c r="J66" s="1"/>
    </row>
    <row r="67" spans="4:10" ht="12.75" customHeight="1" x14ac:dyDescent="0.2">
      <c r="D67" s="1"/>
      <c r="J67" s="1"/>
    </row>
    <row r="68" spans="4:10" ht="12.75" customHeight="1" x14ac:dyDescent="0.2">
      <c r="D68" s="1"/>
      <c r="J68" s="1"/>
    </row>
    <row r="69" spans="4:10" ht="12.75" customHeight="1" x14ac:dyDescent="0.2">
      <c r="D69" s="1"/>
      <c r="J69" s="1"/>
    </row>
    <row r="70" spans="4:10" ht="12.75" customHeight="1" x14ac:dyDescent="0.2">
      <c r="D70" s="1"/>
      <c r="J70" s="1"/>
    </row>
    <row r="71" spans="4:10" ht="12.75" customHeight="1" x14ac:dyDescent="0.2">
      <c r="D71" s="1"/>
      <c r="J71" s="1"/>
    </row>
    <row r="72" spans="4:10" ht="12.75" customHeight="1" x14ac:dyDescent="0.2">
      <c r="D72" s="1"/>
      <c r="J72" s="1"/>
    </row>
    <row r="73" spans="4:10" ht="12.75" customHeight="1" x14ac:dyDescent="0.2">
      <c r="D73" s="1"/>
      <c r="J73" s="1"/>
    </row>
    <row r="74" spans="4:10" ht="12.75" customHeight="1" x14ac:dyDescent="0.2">
      <c r="D74" s="1"/>
      <c r="J74" s="1"/>
    </row>
    <row r="75" spans="4:10" ht="12.75" customHeight="1" x14ac:dyDescent="0.2">
      <c r="D75" s="1"/>
      <c r="J75" s="1"/>
    </row>
    <row r="76" spans="4:10" ht="12.75" customHeight="1" x14ac:dyDescent="0.2">
      <c r="D76" s="1"/>
      <c r="J76" s="1"/>
    </row>
    <row r="77" spans="4:10" ht="12.75" customHeight="1" x14ac:dyDescent="0.2">
      <c r="D77" s="1"/>
      <c r="J77" s="1"/>
    </row>
    <row r="78" spans="4:10" ht="12.75" customHeight="1" x14ac:dyDescent="0.2">
      <c r="D78" s="1"/>
      <c r="J78" s="1"/>
    </row>
    <row r="79" spans="4:10" ht="12.75" customHeight="1" x14ac:dyDescent="0.2">
      <c r="D79" s="1"/>
      <c r="J79" s="1"/>
    </row>
    <row r="80" spans="4:10" ht="12.75" customHeight="1" x14ac:dyDescent="0.2">
      <c r="D80" s="1"/>
      <c r="J80" s="1"/>
    </row>
    <row r="81" spans="4:10" ht="12.75" customHeight="1" x14ac:dyDescent="0.2">
      <c r="D81" s="1"/>
      <c r="J81" s="1"/>
    </row>
    <row r="82" spans="4:10" ht="12.75" customHeight="1" x14ac:dyDescent="0.2">
      <c r="D82" s="1"/>
      <c r="J82" s="1"/>
    </row>
    <row r="83" spans="4:10" ht="12.75" customHeight="1" x14ac:dyDescent="0.2">
      <c r="D83" s="1"/>
      <c r="J83" s="1"/>
    </row>
    <row r="84" spans="4:10" ht="12.75" customHeight="1" x14ac:dyDescent="0.2">
      <c r="D84" s="1"/>
      <c r="J84" s="1"/>
    </row>
    <row r="85" spans="4:10" ht="12.75" customHeight="1" x14ac:dyDescent="0.2">
      <c r="D85" s="1"/>
      <c r="J85" s="1"/>
    </row>
    <row r="86" spans="4:10" ht="12.75" customHeight="1" x14ac:dyDescent="0.2">
      <c r="D86" s="1"/>
      <c r="J86" s="1"/>
    </row>
    <row r="87" spans="4:10" ht="12.75" customHeight="1" x14ac:dyDescent="0.2">
      <c r="D87" s="1"/>
      <c r="J87" s="1"/>
    </row>
    <row r="88" spans="4:10" ht="12.75" customHeight="1" x14ac:dyDescent="0.2">
      <c r="D88" s="1"/>
      <c r="J88" s="1"/>
    </row>
    <row r="89" spans="4:10" ht="12.75" customHeight="1" x14ac:dyDescent="0.2">
      <c r="D89" s="1"/>
      <c r="J89" s="1"/>
    </row>
    <row r="90" spans="4:10" ht="12.75" customHeight="1" x14ac:dyDescent="0.2">
      <c r="D90" s="1"/>
      <c r="J90" s="1"/>
    </row>
    <row r="91" spans="4:10" ht="12.75" customHeight="1" x14ac:dyDescent="0.2">
      <c r="D91" s="1"/>
      <c r="J91" s="1"/>
    </row>
    <row r="92" spans="4:10" ht="12.75" customHeight="1" x14ac:dyDescent="0.2">
      <c r="D92" s="1"/>
      <c r="J92" s="1"/>
    </row>
    <row r="93" spans="4:10" ht="12.75" customHeight="1" x14ac:dyDescent="0.2">
      <c r="D93" s="1"/>
      <c r="J93" s="1"/>
    </row>
    <row r="94" spans="4:10" ht="12.75" customHeight="1" x14ac:dyDescent="0.2">
      <c r="D94" s="1"/>
      <c r="J94" s="1"/>
    </row>
    <row r="95" spans="4:10" ht="12.75" customHeight="1" x14ac:dyDescent="0.2">
      <c r="D95" s="1"/>
      <c r="J95" s="1"/>
    </row>
    <row r="96" spans="4:10" ht="12.75" customHeight="1" x14ac:dyDescent="0.2">
      <c r="D96" s="1"/>
      <c r="J96" s="1"/>
    </row>
    <row r="97" spans="4:10" ht="12.75" customHeight="1" x14ac:dyDescent="0.2">
      <c r="D97" s="1"/>
      <c r="J97" s="1"/>
    </row>
    <row r="98" spans="4:10" ht="12.75" customHeight="1" x14ac:dyDescent="0.2">
      <c r="D98" s="1"/>
      <c r="J98" s="1"/>
    </row>
    <row r="99" spans="4:10" ht="12.75" customHeight="1" x14ac:dyDescent="0.2">
      <c r="D99" s="1"/>
      <c r="J99" s="1"/>
    </row>
    <row r="100" spans="4:10" ht="12.75" customHeight="1" x14ac:dyDescent="0.2">
      <c r="D100" s="1"/>
      <c r="J100" s="1"/>
    </row>
    <row r="101" spans="4:10" ht="12.75" customHeight="1" x14ac:dyDescent="0.2">
      <c r="D101" s="1"/>
      <c r="J101" s="1"/>
    </row>
    <row r="102" spans="4:10" ht="12.75" customHeight="1" x14ac:dyDescent="0.2">
      <c r="D102" s="1"/>
      <c r="J102" s="1"/>
    </row>
    <row r="103" spans="4:10" ht="12.75" customHeight="1" x14ac:dyDescent="0.2">
      <c r="D103" s="1"/>
      <c r="J103" s="1"/>
    </row>
    <row r="104" spans="4:10" ht="12.75" customHeight="1" x14ac:dyDescent="0.2">
      <c r="D104" s="1"/>
      <c r="J104" s="1"/>
    </row>
    <row r="105" spans="4:10" ht="12.75" customHeight="1" x14ac:dyDescent="0.2">
      <c r="D105" s="1"/>
      <c r="J105" s="1"/>
    </row>
    <row r="106" spans="4:10" ht="12.75" customHeight="1" x14ac:dyDescent="0.2">
      <c r="D106" s="1"/>
      <c r="J106" s="1"/>
    </row>
    <row r="107" spans="4:10" ht="12.75" customHeight="1" x14ac:dyDescent="0.2">
      <c r="D107" s="1"/>
      <c r="J107" s="1"/>
    </row>
    <row r="108" spans="4:10" ht="12.75" customHeight="1" x14ac:dyDescent="0.2">
      <c r="D108" s="1"/>
      <c r="J108" s="1"/>
    </row>
    <row r="109" spans="4:10" ht="12.75" customHeight="1" x14ac:dyDescent="0.2">
      <c r="D109" s="1"/>
      <c r="J109" s="1"/>
    </row>
    <row r="110" spans="4:10" ht="12.75" customHeight="1" x14ac:dyDescent="0.2">
      <c r="D110" s="1"/>
      <c r="J110" s="1"/>
    </row>
    <row r="111" spans="4:10" ht="12.75" customHeight="1" x14ac:dyDescent="0.2">
      <c r="D111" s="1"/>
      <c r="J111" s="1"/>
    </row>
    <row r="112" spans="4:10" ht="12.75" customHeight="1" x14ac:dyDescent="0.2">
      <c r="D112" s="1"/>
      <c r="J112" s="1"/>
    </row>
    <row r="113" spans="4:10" ht="12.75" customHeight="1" x14ac:dyDescent="0.2">
      <c r="D113" s="1"/>
      <c r="J113" s="1"/>
    </row>
    <row r="114" spans="4:10" ht="12.75" customHeight="1" x14ac:dyDescent="0.2">
      <c r="D114" s="1"/>
      <c r="J114" s="1"/>
    </row>
    <row r="115" spans="4:10" ht="12.75" customHeight="1" x14ac:dyDescent="0.2">
      <c r="D115" s="1"/>
      <c r="J115" s="1"/>
    </row>
    <row r="116" spans="4:10" ht="12.75" customHeight="1" x14ac:dyDescent="0.2">
      <c r="D116" s="1"/>
      <c r="J116" s="1"/>
    </row>
    <row r="117" spans="4:10" ht="12.75" customHeight="1" x14ac:dyDescent="0.2">
      <c r="D117" s="1"/>
      <c r="J117" s="1"/>
    </row>
    <row r="118" spans="4:10" ht="12.75" customHeight="1" x14ac:dyDescent="0.2">
      <c r="D118" s="1"/>
      <c r="J118" s="1"/>
    </row>
    <row r="119" spans="4:10" ht="12.75" customHeight="1" x14ac:dyDescent="0.2">
      <c r="D119" s="1"/>
      <c r="J119" s="1"/>
    </row>
    <row r="120" spans="4:10" ht="12.75" customHeight="1" x14ac:dyDescent="0.2">
      <c r="D120" s="1"/>
      <c r="J120" s="1"/>
    </row>
    <row r="121" spans="4:10" ht="12.75" customHeight="1" x14ac:dyDescent="0.2">
      <c r="D121" s="1"/>
      <c r="J121" s="1"/>
    </row>
    <row r="122" spans="4:10" ht="12.75" customHeight="1" x14ac:dyDescent="0.2">
      <c r="D122" s="1"/>
      <c r="J122" s="1"/>
    </row>
    <row r="123" spans="4:10" ht="12.75" customHeight="1" x14ac:dyDescent="0.2">
      <c r="D123" s="1"/>
      <c r="J123" s="1"/>
    </row>
    <row r="124" spans="4:10" ht="12.75" customHeight="1" x14ac:dyDescent="0.2">
      <c r="D124" s="1"/>
      <c r="J124" s="1"/>
    </row>
    <row r="125" spans="4:10" ht="12.75" customHeight="1" x14ac:dyDescent="0.2">
      <c r="D125" s="1"/>
      <c r="J125" s="1"/>
    </row>
    <row r="126" spans="4:10" ht="12.75" customHeight="1" x14ac:dyDescent="0.2">
      <c r="D126" s="1"/>
      <c r="J126" s="1"/>
    </row>
    <row r="127" spans="4:10" ht="12.75" customHeight="1" x14ac:dyDescent="0.2">
      <c r="D127" s="1"/>
      <c r="J127" s="1"/>
    </row>
    <row r="128" spans="4:10" ht="12.75" customHeight="1" x14ac:dyDescent="0.2">
      <c r="D128" s="1"/>
      <c r="J128" s="1"/>
    </row>
    <row r="129" spans="4:10" ht="12.75" customHeight="1" x14ac:dyDescent="0.2">
      <c r="D129" s="1"/>
      <c r="J129" s="1"/>
    </row>
    <row r="130" spans="4:10" ht="12.75" customHeight="1" x14ac:dyDescent="0.2">
      <c r="D130" s="1"/>
      <c r="J130" s="1"/>
    </row>
    <row r="131" spans="4:10" ht="12.75" customHeight="1" x14ac:dyDescent="0.2">
      <c r="D131" s="1"/>
      <c r="J131" s="1"/>
    </row>
    <row r="132" spans="4:10" ht="12.75" customHeight="1" x14ac:dyDescent="0.2">
      <c r="D132" s="1"/>
      <c r="J132" s="1"/>
    </row>
    <row r="133" spans="4:10" ht="12.75" customHeight="1" x14ac:dyDescent="0.2">
      <c r="D133" s="1"/>
      <c r="J133" s="1"/>
    </row>
    <row r="134" spans="4:10" ht="12.75" customHeight="1" x14ac:dyDescent="0.2">
      <c r="D134" s="1"/>
      <c r="J134" s="1"/>
    </row>
    <row r="135" spans="4:10" ht="12.75" customHeight="1" x14ac:dyDescent="0.2">
      <c r="D135" s="1"/>
      <c r="J135" s="1"/>
    </row>
    <row r="136" spans="4:10" ht="12.75" customHeight="1" x14ac:dyDescent="0.2">
      <c r="D136" s="1"/>
      <c r="J136" s="1"/>
    </row>
    <row r="137" spans="4:10" ht="12.75" customHeight="1" x14ac:dyDescent="0.2">
      <c r="D137" s="1"/>
      <c r="J137" s="1"/>
    </row>
    <row r="138" spans="4:10" ht="12.75" customHeight="1" x14ac:dyDescent="0.2">
      <c r="D138" s="1"/>
      <c r="J138" s="1"/>
    </row>
    <row r="139" spans="4:10" ht="12.75" customHeight="1" x14ac:dyDescent="0.2">
      <c r="D139" s="1"/>
      <c r="J139" s="1"/>
    </row>
    <row r="140" spans="4:10" ht="12.75" customHeight="1" x14ac:dyDescent="0.2">
      <c r="D140" s="1"/>
      <c r="J140" s="1"/>
    </row>
    <row r="141" spans="4:10" ht="12.75" customHeight="1" x14ac:dyDescent="0.2">
      <c r="D141" s="1"/>
      <c r="J141" s="1"/>
    </row>
    <row r="142" spans="4:10" ht="12.75" customHeight="1" x14ac:dyDescent="0.2">
      <c r="D142" s="1"/>
      <c r="J142" s="1"/>
    </row>
    <row r="143" spans="4:10" ht="12.75" customHeight="1" x14ac:dyDescent="0.2">
      <c r="D143" s="1"/>
      <c r="J143" s="1"/>
    </row>
    <row r="144" spans="4:10" ht="12.75" customHeight="1" x14ac:dyDescent="0.2">
      <c r="D144" s="1"/>
      <c r="J144" s="1"/>
    </row>
    <row r="145" spans="4:10" ht="12.75" customHeight="1" x14ac:dyDescent="0.2">
      <c r="D145" s="1"/>
      <c r="J145" s="1"/>
    </row>
    <row r="146" spans="4:10" ht="12.75" customHeight="1" x14ac:dyDescent="0.2">
      <c r="D146" s="1"/>
      <c r="J146" s="1"/>
    </row>
    <row r="147" spans="4:10" ht="12.75" customHeight="1" x14ac:dyDescent="0.2">
      <c r="D147" s="1"/>
      <c r="J147" s="1"/>
    </row>
    <row r="148" spans="4:10" ht="12.75" customHeight="1" x14ac:dyDescent="0.2">
      <c r="D148" s="1"/>
      <c r="J148" s="1"/>
    </row>
    <row r="149" spans="4:10" ht="12.75" customHeight="1" x14ac:dyDescent="0.2">
      <c r="D149" s="1"/>
      <c r="J149" s="1"/>
    </row>
    <row r="150" spans="4:10" ht="12.75" customHeight="1" x14ac:dyDescent="0.2">
      <c r="D150" s="1"/>
      <c r="J150" s="1"/>
    </row>
    <row r="151" spans="4:10" ht="12.75" customHeight="1" x14ac:dyDescent="0.2">
      <c r="D151" s="1"/>
      <c r="J151" s="1"/>
    </row>
    <row r="152" spans="4:10" ht="12.75" customHeight="1" x14ac:dyDescent="0.2">
      <c r="D152" s="1"/>
      <c r="J152" s="1"/>
    </row>
    <row r="153" spans="4:10" ht="12.75" customHeight="1" x14ac:dyDescent="0.2">
      <c r="D153" s="1"/>
      <c r="J153" s="1"/>
    </row>
    <row r="154" spans="4:10" ht="12.75" customHeight="1" x14ac:dyDescent="0.2">
      <c r="D154" s="1"/>
      <c r="J154" s="1"/>
    </row>
    <row r="155" spans="4:10" ht="12.75" customHeight="1" x14ac:dyDescent="0.2">
      <c r="D155" s="1"/>
      <c r="J155" s="1"/>
    </row>
    <row r="156" spans="4:10" ht="12.75" customHeight="1" x14ac:dyDescent="0.2">
      <c r="D156" s="1"/>
      <c r="J156" s="1"/>
    </row>
    <row r="157" spans="4:10" ht="12.75" customHeight="1" x14ac:dyDescent="0.2">
      <c r="D157" s="1"/>
      <c r="J157" s="1"/>
    </row>
    <row r="158" spans="4:10" ht="12.75" customHeight="1" x14ac:dyDescent="0.2">
      <c r="D158" s="1"/>
      <c r="J158" s="1"/>
    </row>
    <row r="159" spans="4:10" ht="12.75" customHeight="1" x14ac:dyDescent="0.2">
      <c r="D159" s="1"/>
      <c r="J159" s="1"/>
    </row>
    <row r="160" spans="4:10" ht="12.75" customHeight="1" x14ac:dyDescent="0.2">
      <c r="D160" s="1"/>
      <c r="J160" s="1"/>
    </row>
    <row r="161" spans="4:10" ht="12.75" customHeight="1" x14ac:dyDescent="0.2">
      <c r="D161" s="1"/>
      <c r="J161" s="1"/>
    </row>
    <row r="162" spans="4:10" ht="12.75" customHeight="1" x14ac:dyDescent="0.2">
      <c r="D162" s="1"/>
      <c r="J162" s="1"/>
    </row>
    <row r="163" spans="4:10" ht="12.75" customHeight="1" x14ac:dyDescent="0.2">
      <c r="D163" s="1"/>
      <c r="J163" s="1"/>
    </row>
    <row r="164" spans="4:10" ht="12.75" customHeight="1" x14ac:dyDescent="0.2">
      <c r="D164" s="1"/>
      <c r="J164" s="1"/>
    </row>
    <row r="165" spans="4:10" ht="12.75" customHeight="1" x14ac:dyDescent="0.2">
      <c r="D165" s="1"/>
      <c r="J165" s="1"/>
    </row>
    <row r="166" spans="4:10" ht="12.75" customHeight="1" x14ac:dyDescent="0.2">
      <c r="D166" s="1"/>
      <c r="J166" s="1"/>
    </row>
    <row r="167" spans="4:10" ht="12.75" customHeight="1" x14ac:dyDescent="0.2">
      <c r="D167" s="1"/>
      <c r="J167" s="1"/>
    </row>
    <row r="168" spans="4:10" ht="12.75" customHeight="1" x14ac:dyDescent="0.2">
      <c r="D168" s="1"/>
      <c r="J168" s="1"/>
    </row>
    <row r="169" spans="4:10" ht="12.75" customHeight="1" x14ac:dyDescent="0.2">
      <c r="D169" s="1"/>
      <c r="J169" s="1"/>
    </row>
    <row r="170" spans="4:10" ht="12.75" customHeight="1" x14ac:dyDescent="0.2">
      <c r="D170" s="1"/>
      <c r="J170" s="1"/>
    </row>
    <row r="171" spans="4:10" ht="12.75" customHeight="1" x14ac:dyDescent="0.2">
      <c r="D171" s="1"/>
      <c r="J171" s="1"/>
    </row>
    <row r="172" spans="4:10" ht="12.75" customHeight="1" x14ac:dyDescent="0.2">
      <c r="D172" s="1"/>
      <c r="J172" s="1"/>
    </row>
    <row r="173" spans="4:10" ht="12.75" customHeight="1" x14ac:dyDescent="0.2">
      <c r="D173" s="1"/>
      <c r="J173" s="1"/>
    </row>
    <row r="174" spans="4:10" ht="12.75" customHeight="1" x14ac:dyDescent="0.2">
      <c r="D174" s="1"/>
      <c r="J174" s="1"/>
    </row>
    <row r="175" spans="4:10" ht="12.75" customHeight="1" x14ac:dyDescent="0.2">
      <c r="D175" s="1"/>
      <c r="J175" s="1"/>
    </row>
    <row r="176" spans="4:10" ht="12.75" customHeight="1" x14ac:dyDescent="0.2">
      <c r="D176" s="1"/>
      <c r="J176" s="1"/>
    </row>
    <row r="177" spans="4:10" ht="12.75" customHeight="1" x14ac:dyDescent="0.2">
      <c r="D177" s="1"/>
      <c r="J177" s="1"/>
    </row>
    <row r="178" spans="4:10" ht="12.75" customHeight="1" x14ac:dyDescent="0.2">
      <c r="D178" s="1"/>
      <c r="J178" s="1"/>
    </row>
    <row r="179" spans="4:10" ht="12.75" customHeight="1" x14ac:dyDescent="0.2">
      <c r="D179" s="1"/>
      <c r="J179" s="1"/>
    </row>
    <row r="180" spans="4:10" ht="12.75" customHeight="1" x14ac:dyDescent="0.2">
      <c r="D180" s="1"/>
      <c r="J180" s="1"/>
    </row>
    <row r="181" spans="4:10" ht="12.75" customHeight="1" x14ac:dyDescent="0.2">
      <c r="D181" s="1"/>
      <c r="J181" s="1"/>
    </row>
    <row r="182" spans="4:10" ht="12.75" customHeight="1" x14ac:dyDescent="0.2">
      <c r="D182" s="1"/>
      <c r="J182" s="1"/>
    </row>
    <row r="183" spans="4:10" ht="12.75" customHeight="1" x14ac:dyDescent="0.2">
      <c r="D183" s="1"/>
      <c r="J183" s="1"/>
    </row>
    <row r="184" spans="4:10" ht="12.75" customHeight="1" x14ac:dyDescent="0.2">
      <c r="D184" s="1"/>
      <c r="J184" s="1"/>
    </row>
    <row r="185" spans="4:10" ht="12.75" customHeight="1" x14ac:dyDescent="0.2">
      <c r="D185" s="1"/>
      <c r="J185" s="1"/>
    </row>
    <row r="186" spans="4:10" ht="12.75" customHeight="1" x14ac:dyDescent="0.2">
      <c r="D186" s="1"/>
      <c r="J186" s="1"/>
    </row>
    <row r="187" spans="4:10" ht="12.75" customHeight="1" x14ac:dyDescent="0.2">
      <c r="D187" s="1"/>
      <c r="J187" s="1"/>
    </row>
    <row r="188" spans="4:10" ht="12.75" customHeight="1" x14ac:dyDescent="0.2">
      <c r="D188" s="1"/>
      <c r="J188" s="1"/>
    </row>
    <row r="189" spans="4:10" ht="12.75" customHeight="1" x14ac:dyDescent="0.2">
      <c r="D189" s="1"/>
      <c r="J189" s="1"/>
    </row>
    <row r="190" spans="4:10" ht="12.75" customHeight="1" x14ac:dyDescent="0.2">
      <c r="D190" s="1"/>
      <c r="J190" s="1"/>
    </row>
    <row r="191" spans="4:10" ht="12.75" customHeight="1" x14ac:dyDescent="0.2">
      <c r="D191" s="1"/>
      <c r="J191" s="1"/>
    </row>
    <row r="192" spans="4:10" ht="12.75" customHeight="1" x14ac:dyDescent="0.2">
      <c r="D192" s="1"/>
      <c r="J192" s="1"/>
    </row>
    <row r="193" spans="4:10" ht="12.75" customHeight="1" x14ac:dyDescent="0.2">
      <c r="D193" s="1"/>
      <c r="J193" s="1"/>
    </row>
    <row r="194" spans="4:10" ht="12.75" customHeight="1" x14ac:dyDescent="0.2">
      <c r="D194" s="1"/>
      <c r="J194" s="1"/>
    </row>
    <row r="195" spans="4:10" ht="12.75" customHeight="1" x14ac:dyDescent="0.2">
      <c r="D195" s="1"/>
      <c r="J195" s="1"/>
    </row>
    <row r="196" spans="4:10" ht="12.75" customHeight="1" x14ac:dyDescent="0.2">
      <c r="D196" s="1"/>
      <c r="J196" s="1"/>
    </row>
    <row r="197" spans="4:10" ht="12.75" customHeight="1" x14ac:dyDescent="0.2">
      <c r="D197" s="1"/>
      <c r="J197" s="1"/>
    </row>
    <row r="198" spans="4:10" ht="12.75" customHeight="1" x14ac:dyDescent="0.2">
      <c r="D198" s="1"/>
      <c r="J198" s="1"/>
    </row>
    <row r="199" spans="4:10" ht="12.75" customHeight="1" x14ac:dyDescent="0.2">
      <c r="D199" s="1"/>
      <c r="J199" s="1"/>
    </row>
    <row r="200" spans="4:10" ht="12.75" customHeight="1" x14ac:dyDescent="0.2">
      <c r="D200" s="1"/>
      <c r="J200" s="1"/>
    </row>
    <row r="201" spans="4:10" ht="12.75" customHeight="1" x14ac:dyDescent="0.2">
      <c r="D201" s="1"/>
      <c r="J201" s="1"/>
    </row>
    <row r="202" spans="4:10" ht="12.75" customHeight="1" x14ac:dyDescent="0.2">
      <c r="D202" s="1"/>
      <c r="J202" s="1"/>
    </row>
    <row r="203" spans="4:10" ht="12.75" customHeight="1" x14ac:dyDescent="0.2">
      <c r="D203" s="1"/>
      <c r="J203" s="1"/>
    </row>
    <row r="204" spans="4:10" ht="12.75" customHeight="1" x14ac:dyDescent="0.2">
      <c r="D204" s="1"/>
      <c r="J204" s="1"/>
    </row>
    <row r="205" spans="4:10" ht="12.75" customHeight="1" x14ac:dyDescent="0.2">
      <c r="D205" s="1"/>
      <c r="J205" s="1"/>
    </row>
    <row r="206" spans="4:10" ht="12.75" customHeight="1" x14ac:dyDescent="0.2">
      <c r="D206" s="1"/>
      <c r="J206" s="1"/>
    </row>
    <row r="207" spans="4:10" ht="12.75" customHeight="1" x14ac:dyDescent="0.2">
      <c r="D207" s="1"/>
      <c r="J207" s="1"/>
    </row>
    <row r="208" spans="4:10" ht="12.75" customHeight="1" x14ac:dyDescent="0.2">
      <c r="D208" s="1"/>
      <c r="J208" s="1"/>
    </row>
    <row r="209" spans="4:10" ht="12.75" customHeight="1" x14ac:dyDescent="0.2">
      <c r="D209" s="1"/>
      <c r="J209" s="1"/>
    </row>
    <row r="210" spans="4:10" ht="12.75" customHeight="1" x14ac:dyDescent="0.2">
      <c r="D210" s="1"/>
      <c r="J210" s="1"/>
    </row>
    <row r="211" spans="4:10" ht="12.75" customHeight="1" x14ac:dyDescent="0.2">
      <c r="D211" s="1"/>
      <c r="J211" s="1"/>
    </row>
    <row r="212" spans="4:10" ht="12.75" customHeight="1" x14ac:dyDescent="0.2">
      <c r="D212" s="1"/>
      <c r="J212" s="1"/>
    </row>
    <row r="213" spans="4:10" ht="12.75" customHeight="1" x14ac:dyDescent="0.2">
      <c r="D213" s="1"/>
      <c r="J213" s="1"/>
    </row>
    <row r="214" spans="4:10" ht="12.75" customHeight="1" x14ac:dyDescent="0.2">
      <c r="D214" s="1"/>
      <c r="J214" s="1"/>
    </row>
    <row r="215" spans="4:10" ht="12.75" customHeight="1" x14ac:dyDescent="0.2">
      <c r="D215" s="1"/>
      <c r="J215" s="1"/>
    </row>
    <row r="216" spans="4:10" ht="12.75" customHeight="1" x14ac:dyDescent="0.2">
      <c r="D216" s="1"/>
      <c r="J216" s="1"/>
    </row>
    <row r="217" spans="4:10" ht="12.75" customHeight="1" x14ac:dyDescent="0.2">
      <c r="D217" s="1"/>
      <c r="J217" s="1"/>
    </row>
    <row r="218" spans="4:10" ht="12.75" customHeight="1" x14ac:dyDescent="0.2">
      <c r="D218" s="1"/>
      <c r="J218" s="1"/>
    </row>
    <row r="219" spans="4:10" ht="12.75" customHeight="1" x14ac:dyDescent="0.2">
      <c r="D219" s="1"/>
      <c r="J219" s="1"/>
    </row>
    <row r="220" spans="4:10" ht="12.75" customHeight="1" x14ac:dyDescent="0.2">
      <c r="D220" s="1"/>
      <c r="J220" s="1"/>
    </row>
    <row r="221" spans="4:10" ht="12.75" customHeight="1" x14ac:dyDescent="0.2">
      <c r="D221" s="1"/>
      <c r="J221" s="1"/>
    </row>
    <row r="222" spans="4:10" ht="12.75" customHeight="1" x14ac:dyDescent="0.2">
      <c r="D222" s="1"/>
      <c r="J222" s="1"/>
    </row>
    <row r="223" spans="4:10" ht="12.75" customHeight="1" x14ac:dyDescent="0.2">
      <c r="D223" s="1"/>
      <c r="J223" s="1"/>
    </row>
    <row r="224" spans="4:10" ht="12.75" customHeight="1" x14ac:dyDescent="0.2">
      <c r="D224" s="1"/>
      <c r="J224" s="1"/>
    </row>
    <row r="225" spans="4:10" ht="12.75" customHeight="1" x14ac:dyDescent="0.2">
      <c r="D225" s="1"/>
      <c r="J225" s="1"/>
    </row>
    <row r="226" spans="4:10" ht="12.75" customHeight="1" x14ac:dyDescent="0.2">
      <c r="D226" s="1"/>
      <c r="J226" s="1"/>
    </row>
    <row r="227" spans="4:10" ht="12.75" customHeight="1" x14ac:dyDescent="0.2">
      <c r="D227" s="1"/>
      <c r="J227" s="1"/>
    </row>
    <row r="228" spans="4:10" ht="12.75" customHeight="1" x14ac:dyDescent="0.2">
      <c r="D228" s="1"/>
      <c r="J228" s="1"/>
    </row>
    <row r="229" spans="4:10" ht="12.75" customHeight="1" x14ac:dyDescent="0.2">
      <c r="D229" s="1"/>
      <c r="J229" s="1"/>
    </row>
    <row r="230" spans="4:10" ht="12.75" customHeight="1" x14ac:dyDescent="0.2">
      <c r="D230" s="1"/>
      <c r="J230" s="1"/>
    </row>
    <row r="231" spans="4:10" ht="12.75" customHeight="1" x14ac:dyDescent="0.2">
      <c r="D231" s="1"/>
      <c r="J231" s="1"/>
    </row>
    <row r="232" spans="4:10" ht="12.75" customHeight="1" x14ac:dyDescent="0.2">
      <c r="D232" s="1"/>
      <c r="J232" s="1"/>
    </row>
    <row r="233" spans="4:10" ht="12.75" customHeight="1" x14ac:dyDescent="0.2">
      <c r="D233" s="1"/>
      <c r="J233" s="1"/>
    </row>
    <row r="234" spans="4:10" ht="12.75" customHeight="1" x14ac:dyDescent="0.2">
      <c r="D234" s="1"/>
      <c r="J234" s="1"/>
    </row>
    <row r="235" spans="4:10" ht="12.75" customHeight="1" x14ac:dyDescent="0.2">
      <c r="D235" s="1"/>
      <c r="J235" s="1"/>
    </row>
    <row r="236" spans="4:10" ht="12.75" customHeight="1" x14ac:dyDescent="0.2">
      <c r="D236" s="1"/>
      <c r="J236" s="1"/>
    </row>
    <row r="237" spans="4:10" ht="12.75" customHeight="1" x14ac:dyDescent="0.2">
      <c r="D237" s="1"/>
      <c r="J237" s="1"/>
    </row>
    <row r="238" spans="4:10" ht="12.75" customHeight="1" x14ac:dyDescent="0.2">
      <c r="D238" s="1"/>
      <c r="J238" s="1"/>
    </row>
    <row r="239" spans="4:10" ht="12.75" customHeight="1" x14ac:dyDescent="0.2">
      <c r="D239" s="1"/>
      <c r="J239" s="1"/>
    </row>
    <row r="240" spans="4:10" ht="12.75" customHeight="1" x14ac:dyDescent="0.2">
      <c r="D240" s="1"/>
      <c r="J240" s="1"/>
    </row>
    <row r="241" spans="4:10" ht="12.75" customHeight="1" x14ac:dyDescent="0.2">
      <c r="D241" s="1"/>
      <c r="J241" s="1"/>
    </row>
    <row r="242" spans="4:10" ht="12.75" customHeight="1" x14ac:dyDescent="0.2">
      <c r="D242" s="1"/>
      <c r="J242" s="1"/>
    </row>
    <row r="243" spans="4:10" ht="12.75" customHeight="1" x14ac:dyDescent="0.2">
      <c r="D243" s="1"/>
      <c r="J243" s="1"/>
    </row>
    <row r="244" spans="4:10" ht="12.75" customHeight="1" x14ac:dyDescent="0.2">
      <c r="D244" s="1"/>
      <c r="J244" s="1"/>
    </row>
    <row r="245" spans="4:10" ht="12.75" customHeight="1" x14ac:dyDescent="0.2">
      <c r="D245" s="1"/>
      <c r="J245" s="1"/>
    </row>
    <row r="246" spans="4:10" ht="12.75" customHeight="1" x14ac:dyDescent="0.2">
      <c r="D246" s="1"/>
      <c r="J246" s="1"/>
    </row>
    <row r="247" spans="4:10" ht="12.75" customHeight="1" x14ac:dyDescent="0.2">
      <c r="D247" s="1"/>
      <c r="J247" s="1"/>
    </row>
    <row r="248" spans="4:10" ht="12.75" customHeight="1" x14ac:dyDescent="0.2">
      <c r="D248" s="1"/>
      <c r="J248" s="1"/>
    </row>
    <row r="249" spans="4:10" ht="12.75" customHeight="1" x14ac:dyDescent="0.2">
      <c r="D249" s="1"/>
      <c r="J249" s="1"/>
    </row>
    <row r="250" spans="4:10" ht="12.75" customHeight="1" x14ac:dyDescent="0.2">
      <c r="D250" s="1"/>
      <c r="J250" s="1"/>
    </row>
    <row r="251" spans="4:10" ht="12.75" customHeight="1" x14ac:dyDescent="0.2">
      <c r="D251" s="1"/>
      <c r="J251" s="1"/>
    </row>
    <row r="252" spans="4:10" ht="12.75" customHeight="1" x14ac:dyDescent="0.2">
      <c r="D252" s="1"/>
      <c r="J252" s="1"/>
    </row>
    <row r="253" spans="4:10" ht="12.75" customHeight="1" x14ac:dyDescent="0.2">
      <c r="D253" s="1"/>
      <c r="J253" s="1"/>
    </row>
    <row r="254" spans="4:10" ht="12.75" customHeight="1" x14ac:dyDescent="0.2">
      <c r="D254" s="1"/>
      <c r="J254" s="1"/>
    </row>
    <row r="255" spans="4:10" ht="12.75" customHeight="1" x14ac:dyDescent="0.2">
      <c r="D255" s="1"/>
      <c r="J255" s="1"/>
    </row>
    <row r="256" spans="4:10" ht="12.75" customHeight="1" x14ac:dyDescent="0.2">
      <c r="D256" s="1"/>
      <c r="J256" s="1"/>
    </row>
    <row r="257" spans="4:10" ht="12.75" customHeight="1" x14ac:dyDescent="0.2">
      <c r="D257" s="1"/>
      <c r="J257" s="1"/>
    </row>
    <row r="258" spans="4:10" ht="12.75" customHeight="1" x14ac:dyDescent="0.2">
      <c r="D258" s="1"/>
      <c r="J258" s="1"/>
    </row>
    <row r="259" spans="4:10" ht="12.75" customHeight="1" x14ac:dyDescent="0.2">
      <c r="D259" s="1"/>
      <c r="J259" s="1"/>
    </row>
    <row r="260" spans="4:10" ht="12.75" customHeight="1" x14ac:dyDescent="0.2">
      <c r="D260" s="1"/>
      <c r="J260" s="1"/>
    </row>
    <row r="261" spans="4:10" ht="12.75" customHeight="1" x14ac:dyDescent="0.2">
      <c r="D261" s="1"/>
      <c r="J261" s="1"/>
    </row>
    <row r="262" spans="4:10" ht="12.75" customHeight="1" x14ac:dyDescent="0.2">
      <c r="D262" s="1"/>
      <c r="J262" s="1"/>
    </row>
    <row r="263" spans="4:10" ht="12.75" customHeight="1" x14ac:dyDescent="0.2">
      <c r="D263" s="1"/>
      <c r="J263" s="1"/>
    </row>
    <row r="264" spans="4:10" ht="12.75" customHeight="1" x14ac:dyDescent="0.2">
      <c r="D264" s="1"/>
      <c r="J264" s="1"/>
    </row>
    <row r="265" spans="4:10" ht="12.75" customHeight="1" x14ac:dyDescent="0.2">
      <c r="D265" s="1"/>
      <c r="J265" s="1"/>
    </row>
    <row r="266" spans="4:10" ht="12.75" customHeight="1" x14ac:dyDescent="0.2">
      <c r="D266" s="1"/>
      <c r="J266" s="1"/>
    </row>
    <row r="267" spans="4:10" ht="12.75" customHeight="1" x14ac:dyDescent="0.2">
      <c r="D267" s="1"/>
      <c r="J267" s="1"/>
    </row>
    <row r="268" spans="4:10" ht="12.75" customHeight="1" x14ac:dyDescent="0.2">
      <c r="D268" s="1"/>
      <c r="J268" s="1"/>
    </row>
    <row r="269" spans="4:10" ht="12.75" customHeight="1" x14ac:dyDescent="0.2">
      <c r="D269" s="1"/>
      <c r="J269" s="1"/>
    </row>
    <row r="270" spans="4:10" ht="12.75" customHeight="1" x14ac:dyDescent="0.2">
      <c r="D270" s="1"/>
      <c r="J270" s="1"/>
    </row>
    <row r="271" spans="4:10" ht="12.75" customHeight="1" x14ac:dyDescent="0.2">
      <c r="D271" s="1"/>
      <c r="J271" s="1"/>
    </row>
    <row r="272" spans="4:10" ht="12.75" customHeight="1" x14ac:dyDescent="0.2">
      <c r="D272" s="1"/>
      <c r="J272" s="1"/>
    </row>
    <row r="273" spans="4:10" ht="12.75" customHeight="1" x14ac:dyDescent="0.2">
      <c r="D273" s="1"/>
      <c r="J273" s="1"/>
    </row>
    <row r="274" spans="4:10" ht="12.75" customHeight="1" x14ac:dyDescent="0.2">
      <c r="D274" s="1"/>
      <c r="J274" s="1"/>
    </row>
    <row r="275" spans="4:10" ht="12.75" customHeight="1" x14ac:dyDescent="0.2">
      <c r="D275" s="1"/>
      <c r="J275" s="1"/>
    </row>
    <row r="276" spans="4:10" ht="12.75" customHeight="1" x14ac:dyDescent="0.2">
      <c r="D276" s="1"/>
      <c r="J276" s="1"/>
    </row>
    <row r="277" spans="4:10" ht="12.75" customHeight="1" x14ac:dyDescent="0.2">
      <c r="D277" s="1"/>
      <c r="J277" s="1"/>
    </row>
    <row r="278" spans="4:10" ht="12.75" customHeight="1" x14ac:dyDescent="0.2">
      <c r="D278" s="1"/>
      <c r="J278" s="1"/>
    </row>
    <row r="279" spans="4:10" ht="12.75" customHeight="1" x14ac:dyDescent="0.2">
      <c r="D279" s="1"/>
      <c r="J279" s="1"/>
    </row>
    <row r="280" spans="4:10" ht="12.75" customHeight="1" x14ac:dyDescent="0.2">
      <c r="D280" s="1"/>
      <c r="J280" s="1"/>
    </row>
    <row r="281" spans="4:10" ht="12.75" customHeight="1" x14ac:dyDescent="0.2">
      <c r="D281" s="1"/>
      <c r="J281" s="1"/>
    </row>
    <row r="282" spans="4:10" ht="12.75" customHeight="1" x14ac:dyDescent="0.2">
      <c r="D282" s="1"/>
      <c r="J282" s="1"/>
    </row>
    <row r="283" spans="4:10" ht="12.75" customHeight="1" x14ac:dyDescent="0.2">
      <c r="D283" s="1"/>
      <c r="J283" s="1"/>
    </row>
    <row r="284" spans="4:10" ht="12.75" customHeight="1" x14ac:dyDescent="0.2">
      <c r="D284" s="1"/>
      <c r="J284" s="1"/>
    </row>
    <row r="285" spans="4:10" ht="12.75" customHeight="1" x14ac:dyDescent="0.2">
      <c r="D285" s="1"/>
      <c r="J285" s="1"/>
    </row>
    <row r="286" spans="4:10" ht="12.75" customHeight="1" x14ac:dyDescent="0.2">
      <c r="D286" s="1"/>
      <c r="J286" s="1"/>
    </row>
    <row r="287" spans="4:10" ht="12.75" customHeight="1" x14ac:dyDescent="0.2">
      <c r="D287" s="1"/>
      <c r="J287" s="1"/>
    </row>
    <row r="288" spans="4:10" ht="12.75" customHeight="1" x14ac:dyDescent="0.2">
      <c r="D288" s="1"/>
      <c r="J288" s="1"/>
    </row>
    <row r="289" spans="4:10" ht="12.75" customHeight="1" x14ac:dyDescent="0.2">
      <c r="D289" s="1"/>
      <c r="J289" s="1"/>
    </row>
    <row r="290" spans="4:10" ht="12.75" customHeight="1" x14ac:dyDescent="0.2">
      <c r="D290" s="1"/>
      <c r="J290" s="1"/>
    </row>
    <row r="291" spans="4:10" ht="12.75" customHeight="1" x14ac:dyDescent="0.2">
      <c r="D291" s="1"/>
      <c r="J291" s="1"/>
    </row>
    <row r="292" spans="4:10" ht="12.75" customHeight="1" x14ac:dyDescent="0.2">
      <c r="D292" s="1"/>
      <c r="J292" s="1"/>
    </row>
    <row r="293" spans="4:10" ht="12.75" customHeight="1" x14ac:dyDescent="0.2">
      <c r="D293" s="1"/>
      <c r="J293" s="1"/>
    </row>
    <row r="294" spans="4:10" ht="12.75" customHeight="1" x14ac:dyDescent="0.2">
      <c r="D294" s="1"/>
      <c r="J294" s="1"/>
    </row>
    <row r="295" spans="4:10" ht="12.75" customHeight="1" x14ac:dyDescent="0.2">
      <c r="D295" s="1"/>
      <c r="J295" s="1"/>
    </row>
    <row r="296" spans="4:10" ht="12.75" customHeight="1" x14ac:dyDescent="0.2">
      <c r="D296" s="1"/>
      <c r="J296" s="1"/>
    </row>
    <row r="297" spans="4:10" ht="12.75" customHeight="1" x14ac:dyDescent="0.2">
      <c r="D297" s="1"/>
      <c r="J297" s="1"/>
    </row>
    <row r="298" spans="4:10" ht="12.75" customHeight="1" x14ac:dyDescent="0.2">
      <c r="D298" s="1"/>
      <c r="J298" s="1"/>
    </row>
    <row r="299" spans="4:10" ht="12.75" customHeight="1" x14ac:dyDescent="0.2">
      <c r="D299" s="1"/>
      <c r="J299" s="1"/>
    </row>
    <row r="300" spans="4:10" ht="12.75" customHeight="1" x14ac:dyDescent="0.2">
      <c r="D300" s="1"/>
      <c r="J300" s="1"/>
    </row>
    <row r="301" spans="4:10" ht="12.75" customHeight="1" x14ac:dyDescent="0.2">
      <c r="D301" s="1"/>
      <c r="J301" s="1"/>
    </row>
    <row r="302" spans="4:10" ht="12.75" customHeight="1" x14ac:dyDescent="0.2">
      <c r="D302" s="1"/>
      <c r="J302" s="1"/>
    </row>
    <row r="303" spans="4:10" ht="12.75" customHeight="1" x14ac:dyDescent="0.2">
      <c r="D303" s="1"/>
      <c r="J303" s="1"/>
    </row>
    <row r="304" spans="4:10" ht="12.75" customHeight="1" x14ac:dyDescent="0.2">
      <c r="D304" s="1"/>
      <c r="J304" s="1"/>
    </row>
    <row r="305" spans="4:10" ht="12.75" customHeight="1" x14ac:dyDescent="0.2">
      <c r="D305" s="1"/>
      <c r="J305" s="1"/>
    </row>
    <row r="306" spans="4:10" ht="12.75" customHeight="1" x14ac:dyDescent="0.2">
      <c r="D306" s="1"/>
      <c r="J306" s="1"/>
    </row>
    <row r="307" spans="4:10" ht="12.75" customHeight="1" x14ac:dyDescent="0.2">
      <c r="D307" s="1"/>
      <c r="J307" s="1"/>
    </row>
    <row r="308" spans="4:10" ht="12.75" customHeight="1" x14ac:dyDescent="0.2">
      <c r="D308" s="1"/>
      <c r="J308" s="1"/>
    </row>
    <row r="309" spans="4:10" ht="12.75" customHeight="1" x14ac:dyDescent="0.2">
      <c r="D309" s="1"/>
      <c r="J309" s="1"/>
    </row>
    <row r="310" spans="4:10" ht="12.75" customHeight="1" x14ac:dyDescent="0.2">
      <c r="D310" s="1"/>
      <c r="J310" s="1"/>
    </row>
    <row r="311" spans="4:10" ht="12.75" customHeight="1" x14ac:dyDescent="0.2">
      <c r="D311" s="1"/>
      <c r="J311" s="1"/>
    </row>
    <row r="312" spans="4:10" ht="12.75" customHeight="1" x14ac:dyDescent="0.2">
      <c r="D312" s="1"/>
      <c r="J312" s="1"/>
    </row>
    <row r="313" spans="4:10" ht="12.75" customHeight="1" x14ac:dyDescent="0.2">
      <c r="D313" s="1"/>
      <c r="J313" s="1"/>
    </row>
    <row r="314" spans="4:10" ht="12.75" customHeight="1" x14ac:dyDescent="0.2">
      <c r="D314" s="1"/>
      <c r="J314" s="1"/>
    </row>
    <row r="315" spans="4:10" ht="12.75" customHeight="1" x14ac:dyDescent="0.2">
      <c r="D315" s="1"/>
      <c r="J315" s="1"/>
    </row>
    <row r="316" spans="4:10" ht="12.75" customHeight="1" x14ac:dyDescent="0.2">
      <c r="D316" s="1"/>
      <c r="J316" s="1"/>
    </row>
    <row r="317" spans="4:10" ht="12.75" customHeight="1" x14ac:dyDescent="0.2">
      <c r="D317" s="1"/>
      <c r="J317" s="1"/>
    </row>
    <row r="318" spans="4:10" ht="12.75" customHeight="1" x14ac:dyDescent="0.2">
      <c r="D318" s="1"/>
      <c r="J318" s="1"/>
    </row>
    <row r="319" spans="4:10" ht="12.75" customHeight="1" x14ac:dyDescent="0.2">
      <c r="D319" s="1"/>
      <c r="J319" s="1"/>
    </row>
    <row r="320" spans="4:10" ht="12.75" customHeight="1" x14ac:dyDescent="0.2">
      <c r="D320" s="1"/>
      <c r="J320" s="1"/>
    </row>
    <row r="321" spans="4:10" ht="12.75" customHeight="1" x14ac:dyDescent="0.2">
      <c r="D321" s="1"/>
      <c r="J321" s="1"/>
    </row>
    <row r="322" spans="4:10" ht="12.75" customHeight="1" x14ac:dyDescent="0.2">
      <c r="D322" s="1"/>
      <c r="J322" s="1"/>
    </row>
    <row r="323" spans="4:10" ht="12.75" customHeight="1" x14ac:dyDescent="0.2">
      <c r="D323" s="1"/>
      <c r="J323" s="1"/>
    </row>
    <row r="324" spans="4:10" ht="12.75" customHeight="1" x14ac:dyDescent="0.2">
      <c r="D324" s="1"/>
      <c r="J324" s="1"/>
    </row>
    <row r="325" spans="4:10" ht="12.75" customHeight="1" x14ac:dyDescent="0.2">
      <c r="D325" s="1"/>
      <c r="J325" s="1"/>
    </row>
    <row r="326" spans="4:10" ht="12.75" customHeight="1" x14ac:dyDescent="0.2">
      <c r="D326" s="1"/>
      <c r="J326" s="1"/>
    </row>
    <row r="327" spans="4:10" ht="12.75" customHeight="1" x14ac:dyDescent="0.2">
      <c r="D327" s="1"/>
      <c r="J327" s="1"/>
    </row>
    <row r="328" spans="4:10" ht="12.75" customHeight="1" x14ac:dyDescent="0.2">
      <c r="D328" s="1"/>
      <c r="J328" s="1"/>
    </row>
    <row r="329" spans="4:10" ht="12.75" customHeight="1" x14ac:dyDescent="0.2">
      <c r="D329" s="1"/>
      <c r="J329" s="1"/>
    </row>
    <row r="330" spans="4:10" ht="12.75" customHeight="1" x14ac:dyDescent="0.2">
      <c r="D330" s="1"/>
      <c r="J330" s="1"/>
    </row>
    <row r="331" spans="4:10" ht="12.75" customHeight="1" x14ac:dyDescent="0.2">
      <c r="D331" s="1"/>
      <c r="J331" s="1"/>
    </row>
    <row r="332" spans="4:10" ht="12.75" customHeight="1" x14ac:dyDescent="0.2">
      <c r="D332" s="1"/>
      <c r="J332" s="1"/>
    </row>
    <row r="333" spans="4:10" ht="12.75" customHeight="1" x14ac:dyDescent="0.2">
      <c r="D333" s="1"/>
      <c r="J333" s="1"/>
    </row>
    <row r="334" spans="4:10" ht="12.75" customHeight="1" x14ac:dyDescent="0.2">
      <c r="D334" s="1"/>
      <c r="J334" s="1"/>
    </row>
    <row r="335" spans="4:10" ht="12.75" customHeight="1" x14ac:dyDescent="0.2">
      <c r="D335" s="1"/>
      <c r="J335" s="1"/>
    </row>
    <row r="336" spans="4:10" ht="12.75" customHeight="1" x14ac:dyDescent="0.2">
      <c r="D336" s="1"/>
      <c r="J336" s="1"/>
    </row>
    <row r="337" spans="4:10" ht="12.75" customHeight="1" x14ac:dyDescent="0.2">
      <c r="D337" s="1"/>
      <c r="J337" s="1"/>
    </row>
    <row r="338" spans="4:10" ht="12.75" customHeight="1" x14ac:dyDescent="0.2">
      <c r="D338" s="1"/>
      <c r="J338" s="1"/>
    </row>
    <row r="339" spans="4:10" ht="12.75" customHeight="1" x14ac:dyDescent="0.2">
      <c r="D339" s="1"/>
      <c r="J339" s="1"/>
    </row>
    <row r="340" spans="4:10" ht="12.75" customHeight="1" x14ac:dyDescent="0.2">
      <c r="D340" s="1"/>
      <c r="J340" s="1"/>
    </row>
    <row r="341" spans="4:10" ht="12.75" customHeight="1" x14ac:dyDescent="0.2">
      <c r="D341" s="1"/>
      <c r="J341" s="1"/>
    </row>
    <row r="342" spans="4:10" ht="12.75" customHeight="1" x14ac:dyDescent="0.2">
      <c r="D342" s="1"/>
      <c r="J342" s="1"/>
    </row>
    <row r="343" spans="4:10" ht="12.75" customHeight="1" x14ac:dyDescent="0.2">
      <c r="D343" s="1"/>
      <c r="J343" s="1"/>
    </row>
    <row r="344" spans="4:10" ht="12.75" customHeight="1" x14ac:dyDescent="0.2">
      <c r="D344" s="1"/>
      <c r="J344" s="1"/>
    </row>
    <row r="345" spans="4:10" ht="12.75" customHeight="1" x14ac:dyDescent="0.2">
      <c r="D345" s="1"/>
      <c r="J345" s="1"/>
    </row>
    <row r="346" spans="4:10" ht="12.75" customHeight="1" x14ac:dyDescent="0.2">
      <c r="D346" s="1"/>
      <c r="J346" s="1"/>
    </row>
    <row r="347" spans="4:10" ht="12.75" customHeight="1" x14ac:dyDescent="0.2">
      <c r="D347" s="1"/>
      <c r="J347" s="1"/>
    </row>
    <row r="348" spans="4:10" ht="12.75" customHeight="1" x14ac:dyDescent="0.2">
      <c r="D348" s="1"/>
      <c r="J348" s="1"/>
    </row>
    <row r="349" spans="4:10" ht="12.75" customHeight="1" x14ac:dyDescent="0.2">
      <c r="D349" s="1"/>
      <c r="J349" s="1"/>
    </row>
    <row r="350" spans="4:10" ht="12.75" customHeight="1" x14ac:dyDescent="0.2">
      <c r="D350" s="1"/>
      <c r="J350" s="1"/>
    </row>
    <row r="351" spans="4:10" ht="12.75" customHeight="1" x14ac:dyDescent="0.2">
      <c r="D351" s="1"/>
      <c r="J351" s="1"/>
    </row>
    <row r="352" spans="4:10" ht="12.75" customHeight="1" x14ac:dyDescent="0.2">
      <c r="D352" s="1"/>
      <c r="J352" s="1"/>
    </row>
    <row r="353" spans="4:10" ht="12.75" customHeight="1" x14ac:dyDescent="0.2">
      <c r="D353" s="1"/>
      <c r="J353" s="1"/>
    </row>
    <row r="354" spans="4:10" ht="12.75" customHeight="1" x14ac:dyDescent="0.2">
      <c r="D354" s="1"/>
      <c r="J354" s="1"/>
    </row>
    <row r="355" spans="4:10" ht="12.75" customHeight="1" x14ac:dyDescent="0.2">
      <c r="D355" s="1"/>
      <c r="J355" s="1"/>
    </row>
    <row r="356" spans="4:10" ht="12.75" customHeight="1" x14ac:dyDescent="0.2">
      <c r="D356" s="1"/>
      <c r="J356" s="1"/>
    </row>
    <row r="357" spans="4:10" ht="12.75" customHeight="1" x14ac:dyDescent="0.2">
      <c r="D357" s="1"/>
      <c r="J357" s="1"/>
    </row>
    <row r="358" spans="4:10" ht="12.75" customHeight="1" x14ac:dyDescent="0.2">
      <c r="D358" s="1"/>
      <c r="J358" s="1"/>
    </row>
    <row r="359" spans="4:10" ht="12.75" customHeight="1" x14ac:dyDescent="0.2">
      <c r="D359" s="1"/>
      <c r="J359" s="1"/>
    </row>
    <row r="360" spans="4:10" ht="12.75" customHeight="1" x14ac:dyDescent="0.2">
      <c r="D360" s="1"/>
      <c r="J360" s="1"/>
    </row>
    <row r="361" spans="4:10" ht="12.75" customHeight="1" x14ac:dyDescent="0.2">
      <c r="D361" s="1"/>
      <c r="J361" s="1"/>
    </row>
    <row r="362" spans="4:10" ht="12.75" customHeight="1" x14ac:dyDescent="0.2">
      <c r="D362" s="1"/>
      <c r="J362" s="1"/>
    </row>
    <row r="363" spans="4:10" ht="12.75" customHeight="1" x14ac:dyDescent="0.2">
      <c r="D363" s="1"/>
      <c r="J363" s="1"/>
    </row>
    <row r="364" spans="4:10" ht="12.75" customHeight="1" x14ac:dyDescent="0.2">
      <c r="D364" s="1"/>
      <c r="J364" s="1"/>
    </row>
    <row r="365" spans="4:10" ht="12.75" customHeight="1" x14ac:dyDescent="0.2">
      <c r="D365" s="1"/>
      <c r="J365" s="1"/>
    </row>
    <row r="366" spans="4:10" ht="12.75" customHeight="1" x14ac:dyDescent="0.2">
      <c r="D366" s="1"/>
      <c r="J366" s="1"/>
    </row>
    <row r="367" spans="4:10" ht="12.75" customHeight="1" x14ac:dyDescent="0.2">
      <c r="D367" s="1"/>
      <c r="J367" s="1"/>
    </row>
    <row r="368" spans="4:10" ht="12.75" customHeight="1" x14ac:dyDescent="0.2">
      <c r="D368" s="1"/>
      <c r="J368" s="1"/>
    </row>
    <row r="369" spans="4:10" ht="12.75" customHeight="1" x14ac:dyDescent="0.2">
      <c r="D369" s="1"/>
      <c r="J369" s="1"/>
    </row>
    <row r="370" spans="4:10" ht="12.75" customHeight="1" x14ac:dyDescent="0.2">
      <c r="D370" s="1"/>
      <c r="J370" s="1"/>
    </row>
    <row r="371" spans="4:10" ht="12.75" customHeight="1" x14ac:dyDescent="0.2">
      <c r="D371" s="1"/>
      <c r="J371" s="1"/>
    </row>
    <row r="372" spans="4:10" ht="12.75" customHeight="1" x14ac:dyDescent="0.2">
      <c r="D372" s="1"/>
      <c r="J372" s="1"/>
    </row>
    <row r="373" spans="4:10" ht="12.75" customHeight="1" x14ac:dyDescent="0.2">
      <c r="D373" s="1"/>
      <c r="J373" s="1"/>
    </row>
    <row r="374" spans="4:10" ht="12.75" customHeight="1" x14ac:dyDescent="0.2">
      <c r="D374" s="1"/>
      <c r="J374" s="1"/>
    </row>
    <row r="375" spans="4:10" ht="12.75" customHeight="1" x14ac:dyDescent="0.2">
      <c r="D375" s="1"/>
      <c r="J375" s="1"/>
    </row>
    <row r="376" spans="4:10" ht="12.75" customHeight="1" x14ac:dyDescent="0.2">
      <c r="D376" s="1"/>
      <c r="J376" s="1"/>
    </row>
    <row r="377" spans="4:10" ht="12.75" customHeight="1" x14ac:dyDescent="0.2">
      <c r="D377" s="1"/>
      <c r="J377" s="1"/>
    </row>
    <row r="378" spans="4:10" ht="12.75" customHeight="1" x14ac:dyDescent="0.2">
      <c r="D378" s="1"/>
      <c r="J378" s="1"/>
    </row>
    <row r="379" spans="4:10" ht="12.75" customHeight="1" x14ac:dyDescent="0.2">
      <c r="D379" s="1"/>
      <c r="J379" s="1"/>
    </row>
    <row r="380" spans="4:10" ht="12.75" customHeight="1" x14ac:dyDescent="0.2">
      <c r="D380" s="1"/>
      <c r="J380" s="1"/>
    </row>
    <row r="381" spans="4:10" ht="12.75" customHeight="1" x14ac:dyDescent="0.2">
      <c r="D381" s="1"/>
      <c r="J381" s="1"/>
    </row>
    <row r="382" spans="4:10" ht="12.75" customHeight="1" x14ac:dyDescent="0.2">
      <c r="D382" s="1"/>
      <c r="J382" s="1"/>
    </row>
    <row r="383" spans="4:10" ht="12.75" customHeight="1" x14ac:dyDescent="0.2">
      <c r="D383" s="1"/>
      <c r="J383" s="1"/>
    </row>
    <row r="384" spans="4:10" ht="12.75" customHeight="1" x14ac:dyDescent="0.2">
      <c r="D384" s="1"/>
      <c r="J384" s="1"/>
    </row>
    <row r="385" spans="4:10" ht="12.75" customHeight="1" x14ac:dyDescent="0.2">
      <c r="D385" s="1"/>
      <c r="J385" s="1"/>
    </row>
    <row r="386" spans="4:10" ht="12.75" customHeight="1" x14ac:dyDescent="0.2">
      <c r="D386" s="1"/>
      <c r="J386" s="1"/>
    </row>
    <row r="387" spans="4:10" ht="12.75" customHeight="1" x14ac:dyDescent="0.2">
      <c r="D387" s="1"/>
      <c r="J387" s="1"/>
    </row>
    <row r="388" spans="4:10" ht="12.75" customHeight="1" x14ac:dyDescent="0.2">
      <c r="D388" s="1"/>
      <c r="J388" s="1"/>
    </row>
    <row r="389" spans="4:10" ht="12.75" customHeight="1" x14ac:dyDescent="0.2">
      <c r="D389" s="1"/>
      <c r="J389" s="1"/>
    </row>
    <row r="390" spans="4:10" ht="12.75" customHeight="1" x14ac:dyDescent="0.2">
      <c r="D390" s="1"/>
      <c r="J390" s="1"/>
    </row>
    <row r="391" spans="4:10" ht="12.75" customHeight="1" x14ac:dyDescent="0.2">
      <c r="D391" s="1"/>
      <c r="J391" s="1"/>
    </row>
    <row r="392" spans="4:10" ht="12.75" customHeight="1" x14ac:dyDescent="0.2">
      <c r="D392" s="1"/>
      <c r="J392" s="1"/>
    </row>
    <row r="393" spans="4:10" ht="12.75" customHeight="1" x14ac:dyDescent="0.2">
      <c r="D393" s="1"/>
      <c r="J393" s="1"/>
    </row>
    <row r="394" spans="4:10" ht="12.75" customHeight="1" x14ac:dyDescent="0.2">
      <c r="D394" s="1"/>
      <c r="J394" s="1"/>
    </row>
    <row r="395" spans="4:10" ht="12.75" customHeight="1" x14ac:dyDescent="0.2">
      <c r="D395" s="1"/>
      <c r="J395" s="1"/>
    </row>
    <row r="396" spans="4:10" ht="12.75" customHeight="1" x14ac:dyDescent="0.2">
      <c r="D396" s="1"/>
      <c r="J396" s="1"/>
    </row>
    <row r="397" spans="4:10" ht="12.75" customHeight="1" x14ac:dyDescent="0.2">
      <c r="D397" s="1"/>
      <c r="J397" s="1"/>
    </row>
    <row r="398" spans="4:10" ht="12.75" customHeight="1" x14ac:dyDescent="0.2">
      <c r="D398" s="1"/>
      <c r="J398" s="1"/>
    </row>
    <row r="399" spans="4:10" ht="12.75" customHeight="1" x14ac:dyDescent="0.2">
      <c r="D399" s="1"/>
      <c r="J399" s="1"/>
    </row>
    <row r="400" spans="4:10" ht="12.75" customHeight="1" x14ac:dyDescent="0.2">
      <c r="D400" s="1"/>
      <c r="J400" s="1"/>
    </row>
    <row r="401" spans="4:10" ht="12.75" customHeight="1" x14ac:dyDescent="0.2">
      <c r="D401" s="1"/>
      <c r="J401" s="1"/>
    </row>
    <row r="402" spans="4:10" ht="12.75" customHeight="1" x14ac:dyDescent="0.2">
      <c r="D402" s="1"/>
      <c r="J402" s="1"/>
    </row>
    <row r="403" spans="4:10" ht="12.75" customHeight="1" x14ac:dyDescent="0.2">
      <c r="D403" s="1"/>
      <c r="J403" s="1"/>
    </row>
    <row r="404" spans="4:10" ht="12.75" customHeight="1" x14ac:dyDescent="0.2">
      <c r="D404" s="1"/>
      <c r="J404" s="1"/>
    </row>
    <row r="405" spans="4:10" ht="12.75" customHeight="1" x14ac:dyDescent="0.2">
      <c r="D405" s="1"/>
      <c r="J405" s="1"/>
    </row>
    <row r="406" spans="4:10" ht="12.75" customHeight="1" x14ac:dyDescent="0.2">
      <c r="D406" s="1"/>
      <c r="J406" s="1"/>
    </row>
    <row r="407" spans="4:10" ht="12.75" customHeight="1" x14ac:dyDescent="0.2">
      <c r="D407" s="1"/>
      <c r="J407" s="1"/>
    </row>
    <row r="408" spans="4:10" ht="12.75" customHeight="1" x14ac:dyDescent="0.2">
      <c r="D408" s="1"/>
      <c r="J408" s="1"/>
    </row>
    <row r="409" spans="4:10" ht="12.75" customHeight="1" x14ac:dyDescent="0.2">
      <c r="D409" s="1"/>
      <c r="J409" s="1"/>
    </row>
    <row r="410" spans="4:10" ht="12.75" customHeight="1" x14ac:dyDescent="0.2">
      <c r="D410" s="1"/>
      <c r="J410" s="1"/>
    </row>
    <row r="411" spans="4:10" ht="12.75" customHeight="1" x14ac:dyDescent="0.2">
      <c r="D411" s="1"/>
      <c r="J411" s="1"/>
    </row>
    <row r="412" spans="4:10" ht="12.75" customHeight="1" x14ac:dyDescent="0.2">
      <c r="D412" s="1"/>
      <c r="J412" s="1"/>
    </row>
    <row r="413" spans="4:10" ht="12.75" customHeight="1" x14ac:dyDescent="0.2">
      <c r="D413" s="1"/>
      <c r="J413" s="1"/>
    </row>
    <row r="414" spans="4:10" ht="12.75" customHeight="1" x14ac:dyDescent="0.2">
      <c r="D414" s="1"/>
      <c r="J414" s="1"/>
    </row>
    <row r="415" spans="4:10" ht="12.75" customHeight="1" x14ac:dyDescent="0.2">
      <c r="D415" s="1"/>
      <c r="J415" s="1"/>
    </row>
    <row r="416" spans="4:10" ht="12.75" customHeight="1" x14ac:dyDescent="0.2">
      <c r="D416" s="1"/>
      <c r="J416" s="1"/>
    </row>
    <row r="417" spans="4:10" ht="12.75" customHeight="1" x14ac:dyDescent="0.2">
      <c r="D417" s="1"/>
      <c r="J417" s="1"/>
    </row>
    <row r="418" spans="4:10" ht="12.75" customHeight="1" x14ac:dyDescent="0.2">
      <c r="D418" s="1"/>
      <c r="J418" s="1"/>
    </row>
    <row r="419" spans="4:10" ht="12.75" customHeight="1" x14ac:dyDescent="0.2">
      <c r="D419" s="1"/>
      <c r="J419" s="1"/>
    </row>
    <row r="420" spans="4:10" ht="12.75" customHeight="1" x14ac:dyDescent="0.2">
      <c r="D420" s="1"/>
      <c r="J420" s="1"/>
    </row>
    <row r="421" spans="4:10" ht="12.75" customHeight="1" x14ac:dyDescent="0.2">
      <c r="D421" s="1"/>
      <c r="J421" s="1"/>
    </row>
    <row r="422" spans="4:10" ht="12.75" customHeight="1" x14ac:dyDescent="0.2">
      <c r="D422" s="1"/>
      <c r="J422" s="1"/>
    </row>
    <row r="423" spans="4:10" ht="12.75" customHeight="1" x14ac:dyDescent="0.2">
      <c r="D423" s="1"/>
      <c r="J423" s="1"/>
    </row>
    <row r="424" spans="4:10" ht="12.75" customHeight="1" x14ac:dyDescent="0.2">
      <c r="D424" s="1"/>
      <c r="J424" s="1"/>
    </row>
    <row r="425" spans="4:10" ht="12.75" customHeight="1" x14ac:dyDescent="0.2">
      <c r="D425" s="1"/>
      <c r="J425" s="1"/>
    </row>
    <row r="426" spans="4:10" ht="12.75" customHeight="1" x14ac:dyDescent="0.2">
      <c r="D426" s="1"/>
      <c r="J426" s="1"/>
    </row>
    <row r="427" spans="4:10" ht="12.75" customHeight="1" x14ac:dyDescent="0.2">
      <c r="D427" s="1"/>
      <c r="J427" s="1"/>
    </row>
    <row r="428" spans="4:10" ht="12.75" customHeight="1" x14ac:dyDescent="0.2">
      <c r="D428" s="1"/>
      <c r="J428" s="1"/>
    </row>
    <row r="429" spans="4:10" ht="12.75" customHeight="1" x14ac:dyDescent="0.2">
      <c r="D429" s="1"/>
      <c r="J429" s="1"/>
    </row>
    <row r="430" spans="4:10" ht="12.75" customHeight="1" x14ac:dyDescent="0.2">
      <c r="D430" s="1"/>
      <c r="J430" s="1"/>
    </row>
    <row r="431" spans="4:10" ht="12.75" customHeight="1" x14ac:dyDescent="0.2">
      <c r="D431" s="1"/>
      <c r="J431" s="1"/>
    </row>
    <row r="432" spans="4:10" ht="12.75" customHeight="1" x14ac:dyDescent="0.2">
      <c r="D432" s="1"/>
      <c r="J432" s="1"/>
    </row>
    <row r="433" spans="4:10" ht="12.75" customHeight="1" x14ac:dyDescent="0.2">
      <c r="D433" s="1"/>
      <c r="J433" s="1"/>
    </row>
    <row r="434" spans="4:10" ht="12.75" customHeight="1" x14ac:dyDescent="0.2">
      <c r="D434" s="1"/>
      <c r="J434" s="1"/>
    </row>
    <row r="435" spans="4:10" ht="12.75" customHeight="1" x14ac:dyDescent="0.2">
      <c r="D435" s="1"/>
      <c r="J435" s="1"/>
    </row>
    <row r="436" spans="4:10" ht="12.75" customHeight="1" x14ac:dyDescent="0.2">
      <c r="D436" s="1"/>
      <c r="J436" s="1"/>
    </row>
    <row r="437" spans="4:10" ht="12.75" customHeight="1" x14ac:dyDescent="0.2">
      <c r="D437" s="1"/>
      <c r="J437" s="1"/>
    </row>
    <row r="438" spans="4:10" ht="12.75" customHeight="1" x14ac:dyDescent="0.2">
      <c r="D438" s="1"/>
      <c r="J438" s="1"/>
    </row>
    <row r="439" spans="4:10" ht="12.75" customHeight="1" x14ac:dyDescent="0.2">
      <c r="D439" s="1"/>
      <c r="J439" s="1"/>
    </row>
    <row r="440" spans="4:10" ht="12.75" customHeight="1" x14ac:dyDescent="0.2">
      <c r="D440" s="1"/>
      <c r="J440" s="1"/>
    </row>
    <row r="441" spans="4:10" ht="12.75" customHeight="1" x14ac:dyDescent="0.2">
      <c r="D441" s="1"/>
      <c r="J441" s="1"/>
    </row>
    <row r="442" spans="4:10" ht="12.75" customHeight="1" x14ac:dyDescent="0.2">
      <c r="D442" s="1"/>
      <c r="J442" s="1"/>
    </row>
    <row r="443" spans="4:10" ht="12.75" customHeight="1" x14ac:dyDescent="0.2">
      <c r="D443" s="1"/>
      <c r="J443" s="1"/>
    </row>
    <row r="444" spans="4:10" ht="12.75" customHeight="1" x14ac:dyDescent="0.2">
      <c r="D444" s="1"/>
      <c r="J444" s="1"/>
    </row>
    <row r="445" spans="4:10" ht="12.75" customHeight="1" x14ac:dyDescent="0.2">
      <c r="D445" s="1"/>
      <c r="J445" s="1"/>
    </row>
    <row r="446" spans="4:10" ht="12.75" customHeight="1" x14ac:dyDescent="0.2">
      <c r="D446" s="1"/>
      <c r="J446" s="1"/>
    </row>
    <row r="447" spans="4:10" ht="12.75" customHeight="1" x14ac:dyDescent="0.2">
      <c r="D447" s="1"/>
      <c r="J447" s="1"/>
    </row>
    <row r="448" spans="4:10" ht="12.75" customHeight="1" x14ac:dyDescent="0.2">
      <c r="D448" s="1"/>
      <c r="J448" s="1"/>
    </row>
    <row r="449" spans="4:10" ht="12.75" customHeight="1" x14ac:dyDescent="0.2">
      <c r="D449" s="1"/>
      <c r="J449" s="1"/>
    </row>
    <row r="450" spans="4:10" ht="12.75" customHeight="1" x14ac:dyDescent="0.2">
      <c r="D450" s="1"/>
      <c r="J450" s="1"/>
    </row>
    <row r="451" spans="4:10" ht="12.75" customHeight="1" x14ac:dyDescent="0.2">
      <c r="D451" s="1"/>
      <c r="J451" s="1"/>
    </row>
    <row r="452" spans="4:10" ht="12.75" customHeight="1" x14ac:dyDescent="0.2">
      <c r="D452" s="1"/>
      <c r="J452" s="1"/>
    </row>
    <row r="453" spans="4:10" ht="12.75" customHeight="1" x14ac:dyDescent="0.2">
      <c r="D453" s="1"/>
      <c r="J453" s="1"/>
    </row>
    <row r="454" spans="4:10" ht="12.75" customHeight="1" x14ac:dyDescent="0.2">
      <c r="D454" s="1"/>
      <c r="J454" s="1"/>
    </row>
    <row r="455" spans="4:10" ht="12.75" customHeight="1" x14ac:dyDescent="0.2">
      <c r="D455" s="1"/>
      <c r="J455" s="1"/>
    </row>
    <row r="456" spans="4:10" ht="12.75" customHeight="1" x14ac:dyDescent="0.2">
      <c r="D456" s="1"/>
      <c r="J456" s="1"/>
    </row>
    <row r="457" spans="4:10" ht="12.75" customHeight="1" x14ac:dyDescent="0.2">
      <c r="D457" s="1"/>
      <c r="J457" s="1"/>
    </row>
    <row r="458" spans="4:10" ht="12.75" customHeight="1" x14ac:dyDescent="0.2">
      <c r="D458" s="1"/>
      <c r="J458" s="1"/>
    </row>
    <row r="459" spans="4:10" ht="12.75" customHeight="1" x14ac:dyDescent="0.2">
      <c r="D459" s="1"/>
      <c r="J459" s="1"/>
    </row>
    <row r="460" spans="4:10" ht="12.75" customHeight="1" x14ac:dyDescent="0.2">
      <c r="D460" s="1"/>
      <c r="J460" s="1"/>
    </row>
    <row r="461" spans="4:10" ht="12.75" customHeight="1" x14ac:dyDescent="0.2">
      <c r="D461" s="1"/>
      <c r="J461" s="1"/>
    </row>
    <row r="462" spans="4:10" ht="12.75" customHeight="1" x14ac:dyDescent="0.2">
      <c r="D462" s="1"/>
      <c r="J462" s="1"/>
    </row>
    <row r="463" spans="4:10" ht="12.75" customHeight="1" x14ac:dyDescent="0.2">
      <c r="D463" s="1"/>
      <c r="J463" s="1"/>
    </row>
    <row r="464" spans="4:10" ht="12.75" customHeight="1" x14ac:dyDescent="0.2">
      <c r="D464" s="1"/>
      <c r="J464" s="1"/>
    </row>
    <row r="465" spans="4:10" ht="12.75" customHeight="1" x14ac:dyDescent="0.2">
      <c r="D465" s="1"/>
      <c r="J465" s="1"/>
    </row>
    <row r="466" spans="4:10" ht="12.75" customHeight="1" x14ac:dyDescent="0.2">
      <c r="D466" s="1"/>
      <c r="J466" s="1"/>
    </row>
    <row r="467" spans="4:10" ht="12.75" customHeight="1" x14ac:dyDescent="0.2">
      <c r="D467" s="1"/>
      <c r="J467" s="1"/>
    </row>
    <row r="468" spans="4:10" ht="12.75" customHeight="1" x14ac:dyDescent="0.2">
      <c r="D468" s="1"/>
      <c r="J468" s="1"/>
    </row>
    <row r="469" spans="4:10" ht="12.75" customHeight="1" x14ac:dyDescent="0.2">
      <c r="D469" s="1"/>
      <c r="J469" s="1"/>
    </row>
    <row r="470" spans="4:10" ht="12.75" customHeight="1" x14ac:dyDescent="0.2">
      <c r="D470" s="1"/>
      <c r="J470" s="1"/>
    </row>
    <row r="471" spans="4:10" ht="12.75" customHeight="1" x14ac:dyDescent="0.2">
      <c r="D471" s="1"/>
      <c r="J471" s="1"/>
    </row>
    <row r="472" spans="4:10" ht="12.75" customHeight="1" x14ac:dyDescent="0.2">
      <c r="D472" s="1"/>
      <c r="J472" s="1"/>
    </row>
    <row r="473" spans="4:10" ht="12.75" customHeight="1" x14ac:dyDescent="0.2">
      <c r="D473" s="1"/>
      <c r="J473" s="1"/>
    </row>
    <row r="474" spans="4:10" ht="12.75" customHeight="1" x14ac:dyDescent="0.2">
      <c r="D474" s="1"/>
      <c r="J474" s="1"/>
    </row>
    <row r="475" spans="4:10" ht="12.75" customHeight="1" x14ac:dyDescent="0.2">
      <c r="D475" s="1"/>
      <c r="J475" s="1"/>
    </row>
    <row r="476" spans="4:10" ht="12.75" customHeight="1" x14ac:dyDescent="0.2">
      <c r="D476" s="1"/>
      <c r="J476" s="1"/>
    </row>
    <row r="477" spans="4:10" ht="12.75" customHeight="1" x14ac:dyDescent="0.2">
      <c r="D477" s="1"/>
      <c r="J477" s="1"/>
    </row>
    <row r="478" spans="4:10" ht="12.75" customHeight="1" x14ac:dyDescent="0.2">
      <c r="D478" s="1"/>
      <c r="J478" s="1"/>
    </row>
    <row r="479" spans="4:10" ht="12.75" customHeight="1" x14ac:dyDescent="0.2">
      <c r="D479" s="1"/>
      <c r="J479" s="1"/>
    </row>
    <row r="480" spans="4:10" ht="12.75" customHeight="1" x14ac:dyDescent="0.2">
      <c r="D480" s="1"/>
      <c r="J480" s="1"/>
    </row>
    <row r="481" spans="4:10" ht="12.75" customHeight="1" x14ac:dyDescent="0.2">
      <c r="D481" s="1"/>
      <c r="J481" s="1"/>
    </row>
    <row r="482" spans="4:10" ht="12.75" customHeight="1" x14ac:dyDescent="0.2">
      <c r="D482" s="1"/>
      <c r="J482" s="1"/>
    </row>
    <row r="483" spans="4:10" ht="12.75" customHeight="1" x14ac:dyDescent="0.2">
      <c r="D483" s="1"/>
      <c r="J483" s="1"/>
    </row>
    <row r="484" spans="4:10" ht="12.75" customHeight="1" x14ac:dyDescent="0.2">
      <c r="D484" s="1"/>
      <c r="J484" s="1"/>
    </row>
    <row r="485" spans="4:10" ht="12.75" customHeight="1" x14ac:dyDescent="0.2">
      <c r="D485" s="1"/>
      <c r="J485" s="1"/>
    </row>
    <row r="486" spans="4:10" ht="12.75" customHeight="1" x14ac:dyDescent="0.2">
      <c r="D486" s="1"/>
      <c r="J486" s="1"/>
    </row>
    <row r="487" spans="4:10" ht="12.75" customHeight="1" x14ac:dyDescent="0.2">
      <c r="D487" s="1"/>
      <c r="J487" s="1"/>
    </row>
    <row r="488" spans="4:10" ht="12.75" customHeight="1" x14ac:dyDescent="0.2">
      <c r="D488" s="1"/>
      <c r="J488" s="1"/>
    </row>
    <row r="489" spans="4:10" ht="12.75" customHeight="1" x14ac:dyDescent="0.2">
      <c r="D489" s="1"/>
      <c r="J489" s="1"/>
    </row>
    <row r="490" spans="4:10" ht="12.75" customHeight="1" x14ac:dyDescent="0.2">
      <c r="D490" s="1"/>
      <c r="J490" s="1"/>
    </row>
    <row r="491" spans="4:10" ht="12.75" customHeight="1" x14ac:dyDescent="0.2">
      <c r="D491" s="1"/>
      <c r="J491" s="1"/>
    </row>
    <row r="492" spans="4:10" ht="12.75" customHeight="1" x14ac:dyDescent="0.2">
      <c r="D492" s="1"/>
      <c r="J492" s="1"/>
    </row>
    <row r="493" spans="4:10" ht="12.75" customHeight="1" x14ac:dyDescent="0.2">
      <c r="D493" s="1"/>
      <c r="J493" s="1"/>
    </row>
    <row r="494" spans="4:10" ht="12.75" customHeight="1" x14ac:dyDescent="0.2">
      <c r="D494" s="1"/>
      <c r="J494" s="1"/>
    </row>
    <row r="495" spans="4:10" ht="12.75" customHeight="1" x14ac:dyDescent="0.2">
      <c r="D495" s="1"/>
      <c r="J495" s="1"/>
    </row>
    <row r="496" spans="4:10" ht="12.75" customHeight="1" x14ac:dyDescent="0.2">
      <c r="D496" s="1"/>
      <c r="J496" s="1"/>
    </row>
    <row r="497" spans="4:10" ht="12.75" customHeight="1" x14ac:dyDescent="0.2">
      <c r="D497" s="1"/>
      <c r="J497" s="1"/>
    </row>
    <row r="498" spans="4:10" ht="12.75" customHeight="1" x14ac:dyDescent="0.2">
      <c r="D498" s="1"/>
      <c r="J498" s="1"/>
    </row>
    <row r="499" spans="4:10" ht="12.75" customHeight="1" x14ac:dyDescent="0.2">
      <c r="D499" s="1"/>
      <c r="J499" s="1"/>
    </row>
    <row r="500" spans="4:10" ht="12.75" customHeight="1" x14ac:dyDescent="0.2">
      <c r="D500" s="1"/>
      <c r="J500" s="1"/>
    </row>
    <row r="501" spans="4:10" ht="12.75" customHeight="1" x14ac:dyDescent="0.2">
      <c r="D501" s="1"/>
      <c r="J501" s="1"/>
    </row>
    <row r="502" spans="4:10" ht="12.75" customHeight="1" x14ac:dyDescent="0.2">
      <c r="D502" s="1"/>
      <c r="J502" s="1"/>
    </row>
    <row r="503" spans="4:10" ht="12.75" customHeight="1" x14ac:dyDescent="0.2">
      <c r="D503" s="1"/>
      <c r="J503" s="1"/>
    </row>
    <row r="504" spans="4:10" ht="12.75" customHeight="1" x14ac:dyDescent="0.2">
      <c r="D504" s="1"/>
      <c r="J504" s="1"/>
    </row>
    <row r="505" spans="4:10" ht="12.75" customHeight="1" x14ac:dyDescent="0.2">
      <c r="D505" s="1"/>
      <c r="J505" s="1"/>
    </row>
    <row r="506" spans="4:10" ht="12.75" customHeight="1" x14ac:dyDescent="0.2">
      <c r="D506" s="1"/>
      <c r="J506" s="1"/>
    </row>
    <row r="507" spans="4:10" ht="12.75" customHeight="1" x14ac:dyDescent="0.2">
      <c r="D507" s="1"/>
      <c r="J507" s="1"/>
    </row>
    <row r="508" spans="4:10" ht="12.75" customHeight="1" x14ac:dyDescent="0.2">
      <c r="D508" s="1"/>
      <c r="J508" s="1"/>
    </row>
    <row r="509" spans="4:10" ht="12.75" customHeight="1" x14ac:dyDescent="0.2">
      <c r="D509" s="1"/>
      <c r="J509" s="1"/>
    </row>
    <row r="510" spans="4:10" ht="12.75" customHeight="1" x14ac:dyDescent="0.2">
      <c r="D510" s="1"/>
      <c r="J510" s="1"/>
    </row>
    <row r="511" spans="4:10" ht="12.75" customHeight="1" x14ac:dyDescent="0.2">
      <c r="D511" s="1"/>
      <c r="J511" s="1"/>
    </row>
    <row r="512" spans="4:10" ht="12.75" customHeight="1" x14ac:dyDescent="0.2">
      <c r="D512" s="1"/>
      <c r="J512" s="1"/>
    </row>
    <row r="513" spans="4:10" ht="12.75" customHeight="1" x14ac:dyDescent="0.2">
      <c r="D513" s="1"/>
      <c r="J513" s="1"/>
    </row>
    <row r="514" spans="4:10" ht="12.75" customHeight="1" x14ac:dyDescent="0.2">
      <c r="D514" s="1"/>
      <c r="J514" s="1"/>
    </row>
    <row r="515" spans="4:10" ht="12.75" customHeight="1" x14ac:dyDescent="0.2">
      <c r="D515" s="1"/>
      <c r="J515" s="1"/>
    </row>
    <row r="516" spans="4:10" ht="12.75" customHeight="1" x14ac:dyDescent="0.2">
      <c r="D516" s="1"/>
      <c r="J516" s="1"/>
    </row>
    <row r="517" spans="4:10" ht="12.75" customHeight="1" x14ac:dyDescent="0.2">
      <c r="D517" s="1"/>
      <c r="J517" s="1"/>
    </row>
    <row r="518" spans="4:10" ht="12.75" customHeight="1" x14ac:dyDescent="0.2">
      <c r="D518" s="1"/>
      <c r="J518" s="1"/>
    </row>
    <row r="519" spans="4:10" ht="12.75" customHeight="1" x14ac:dyDescent="0.2">
      <c r="D519" s="1"/>
      <c r="J519" s="1"/>
    </row>
    <row r="520" spans="4:10" ht="12.75" customHeight="1" x14ac:dyDescent="0.2">
      <c r="D520" s="1"/>
      <c r="J520" s="1"/>
    </row>
    <row r="521" spans="4:10" ht="12.75" customHeight="1" x14ac:dyDescent="0.2">
      <c r="D521" s="1"/>
      <c r="J521" s="1"/>
    </row>
    <row r="522" spans="4:10" ht="12.75" customHeight="1" x14ac:dyDescent="0.2">
      <c r="D522" s="1"/>
      <c r="J522" s="1"/>
    </row>
    <row r="523" spans="4:10" ht="12.75" customHeight="1" x14ac:dyDescent="0.2">
      <c r="D523" s="1"/>
      <c r="J523" s="1"/>
    </row>
    <row r="524" spans="4:10" ht="12.75" customHeight="1" x14ac:dyDescent="0.2">
      <c r="D524" s="1"/>
      <c r="J524" s="1"/>
    </row>
    <row r="525" spans="4:10" ht="12.75" customHeight="1" x14ac:dyDescent="0.2">
      <c r="D525" s="1"/>
      <c r="J525" s="1"/>
    </row>
    <row r="526" spans="4:10" ht="12.75" customHeight="1" x14ac:dyDescent="0.2">
      <c r="D526" s="1"/>
      <c r="J526" s="1"/>
    </row>
    <row r="527" spans="4:10" ht="12.75" customHeight="1" x14ac:dyDescent="0.2">
      <c r="D527" s="1"/>
      <c r="J527" s="1"/>
    </row>
    <row r="528" spans="4:10" ht="12.75" customHeight="1" x14ac:dyDescent="0.2">
      <c r="D528" s="1"/>
      <c r="J528" s="1"/>
    </row>
    <row r="529" spans="4:10" ht="12.75" customHeight="1" x14ac:dyDescent="0.2">
      <c r="D529" s="1"/>
      <c r="J529" s="1"/>
    </row>
    <row r="530" spans="4:10" ht="12.75" customHeight="1" x14ac:dyDescent="0.2">
      <c r="D530" s="1"/>
      <c r="J530" s="1"/>
    </row>
    <row r="531" spans="4:10" ht="12.75" customHeight="1" x14ac:dyDescent="0.2">
      <c r="D531" s="1"/>
      <c r="J531" s="1"/>
    </row>
    <row r="532" spans="4:10" ht="12.75" customHeight="1" x14ac:dyDescent="0.2">
      <c r="D532" s="1"/>
      <c r="J532" s="1"/>
    </row>
    <row r="533" spans="4:10" ht="12.75" customHeight="1" x14ac:dyDescent="0.2">
      <c r="D533" s="1"/>
      <c r="J533" s="1"/>
    </row>
    <row r="534" spans="4:10" ht="12.75" customHeight="1" x14ac:dyDescent="0.2">
      <c r="D534" s="1"/>
      <c r="J534" s="1"/>
    </row>
    <row r="535" spans="4:10" ht="12.75" customHeight="1" x14ac:dyDescent="0.2">
      <c r="D535" s="1"/>
      <c r="J535" s="1"/>
    </row>
    <row r="536" spans="4:10" ht="12.75" customHeight="1" x14ac:dyDescent="0.2">
      <c r="D536" s="1"/>
      <c r="J536" s="1"/>
    </row>
    <row r="537" spans="4:10" ht="12.75" customHeight="1" x14ac:dyDescent="0.2">
      <c r="D537" s="1"/>
      <c r="J537" s="1"/>
    </row>
    <row r="538" spans="4:10" ht="12.75" customHeight="1" x14ac:dyDescent="0.2">
      <c r="D538" s="1"/>
      <c r="J538" s="1"/>
    </row>
    <row r="539" spans="4:10" ht="12.75" customHeight="1" x14ac:dyDescent="0.2">
      <c r="D539" s="1"/>
      <c r="J539" s="1"/>
    </row>
    <row r="540" spans="4:10" ht="12.75" customHeight="1" x14ac:dyDescent="0.2">
      <c r="D540" s="1"/>
      <c r="J540" s="1"/>
    </row>
    <row r="541" spans="4:10" ht="12.75" customHeight="1" x14ac:dyDescent="0.2">
      <c r="D541" s="1"/>
      <c r="J541" s="1"/>
    </row>
    <row r="542" spans="4:10" ht="12.75" customHeight="1" x14ac:dyDescent="0.2">
      <c r="D542" s="1"/>
      <c r="J542" s="1"/>
    </row>
    <row r="543" spans="4:10" ht="12.75" customHeight="1" x14ac:dyDescent="0.2">
      <c r="D543" s="1"/>
      <c r="J543" s="1"/>
    </row>
    <row r="544" spans="4:10" ht="12.75" customHeight="1" x14ac:dyDescent="0.2">
      <c r="D544" s="1"/>
      <c r="J544" s="1"/>
    </row>
    <row r="545" spans="4:10" ht="12.75" customHeight="1" x14ac:dyDescent="0.2">
      <c r="D545" s="1"/>
      <c r="J545" s="1"/>
    </row>
    <row r="546" spans="4:10" ht="12.75" customHeight="1" x14ac:dyDescent="0.2">
      <c r="D546" s="1"/>
      <c r="J546" s="1"/>
    </row>
    <row r="547" spans="4:10" ht="12.75" customHeight="1" x14ac:dyDescent="0.2">
      <c r="D547" s="1"/>
      <c r="J547" s="1"/>
    </row>
    <row r="548" spans="4:10" ht="12.75" customHeight="1" x14ac:dyDescent="0.2">
      <c r="D548" s="1"/>
      <c r="J548" s="1"/>
    </row>
    <row r="549" spans="4:10" ht="12.75" customHeight="1" x14ac:dyDescent="0.2">
      <c r="D549" s="1"/>
      <c r="J549" s="1"/>
    </row>
    <row r="550" spans="4:10" ht="12.75" customHeight="1" x14ac:dyDescent="0.2">
      <c r="D550" s="1"/>
      <c r="J550" s="1"/>
    </row>
    <row r="551" spans="4:10" ht="12.75" customHeight="1" x14ac:dyDescent="0.2">
      <c r="D551" s="1"/>
      <c r="J551" s="1"/>
    </row>
    <row r="552" spans="4:10" ht="12.75" customHeight="1" x14ac:dyDescent="0.2">
      <c r="D552" s="1"/>
      <c r="J552" s="1"/>
    </row>
    <row r="553" spans="4:10" ht="12.75" customHeight="1" x14ac:dyDescent="0.2">
      <c r="D553" s="1"/>
      <c r="J553" s="1"/>
    </row>
    <row r="554" spans="4:10" ht="12.75" customHeight="1" x14ac:dyDescent="0.2">
      <c r="D554" s="1"/>
      <c r="J554" s="1"/>
    </row>
    <row r="555" spans="4:10" ht="12.75" customHeight="1" x14ac:dyDescent="0.2">
      <c r="D555" s="1"/>
      <c r="J555" s="1"/>
    </row>
    <row r="556" spans="4:10" ht="12.75" customHeight="1" x14ac:dyDescent="0.2">
      <c r="D556" s="1"/>
      <c r="J556" s="1"/>
    </row>
    <row r="557" spans="4:10" ht="12.75" customHeight="1" x14ac:dyDescent="0.2">
      <c r="D557" s="1"/>
      <c r="J557" s="1"/>
    </row>
    <row r="558" spans="4:10" ht="12.75" customHeight="1" x14ac:dyDescent="0.2">
      <c r="D558" s="1"/>
      <c r="J558" s="1"/>
    </row>
    <row r="559" spans="4:10" ht="12.75" customHeight="1" x14ac:dyDescent="0.2">
      <c r="D559" s="1"/>
      <c r="J559" s="1"/>
    </row>
    <row r="560" spans="4:10" ht="12.75" customHeight="1" x14ac:dyDescent="0.2">
      <c r="D560" s="1"/>
      <c r="J560" s="1"/>
    </row>
    <row r="561" spans="4:10" ht="12.75" customHeight="1" x14ac:dyDescent="0.2">
      <c r="D561" s="1"/>
      <c r="J561" s="1"/>
    </row>
    <row r="562" spans="4:10" ht="12.75" customHeight="1" x14ac:dyDescent="0.2">
      <c r="D562" s="1"/>
      <c r="J562" s="1"/>
    </row>
    <row r="563" spans="4:10" ht="12.75" customHeight="1" x14ac:dyDescent="0.2">
      <c r="D563" s="1"/>
      <c r="J563" s="1"/>
    </row>
    <row r="564" spans="4:10" ht="12.75" customHeight="1" x14ac:dyDescent="0.2">
      <c r="D564" s="1"/>
      <c r="J564" s="1"/>
    </row>
    <row r="565" spans="4:10" ht="12.75" customHeight="1" x14ac:dyDescent="0.2">
      <c r="D565" s="1"/>
      <c r="J565" s="1"/>
    </row>
    <row r="566" spans="4:10" ht="12.75" customHeight="1" x14ac:dyDescent="0.2">
      <c r="D566" s="1"/>
      <c r="J566" s="1"/>
    </row>
    <row r="567" spans="4:10" ht="12.75" customHeight="1" x14ac:dyDescent="0.2">
      <c r="D567" s="1"/>
      <c r="J567" s="1"/>
    </row>
    <row r="568" spans="4:10" ht="12.75" customHeight="1" x14ac:dyDescent="0.2">
      <c r="D568" s="1"/>
      <c r="J568" s="1"/>
    </row>
    <row r="569" spans="4:10" ht="12.75" customHeight="1" x14ac:dyDescent="0.2">
      <c r="D569" s="1"/>
      <c r="J569" s="1"/>
    </row>
    <row r="570" spans="4:10" ht="12.75" customHeight="1" x14ac:dyDescent="0.2">
      <c r="D570" s="1"/>
      <c r="J570" s="1"/>
    </row>
    <row r="571" spans="4:10" ht="12.75" customHeight="1" x14ac:dyDescent="0.2">
      <c r="D571" s="1"/>
      <c r="J571" s="1"/>
    </row>
    <row r="572" spans="4:10" ht="12.75" customHeight="1" x14ac:dyDescent="0.2">
      <c r="D572" s="1"/>
      <c r="J572" s="1"/>
    </row>
    <row r="573" spans="4:10" ht="12.75" customHeight="1" x14ac:dyDescent="0.2">
      <c r="D573" s="1"/>
      <c r="J573" s="1"/>
    </row>
    <row r="574" spans="4:10" ht="12.75" customHeight="1" x14ac:dyDescent="0.2">
      <c r="D574" s="1"/>
      <c r="J574" s="1"/>
    </row>
    <row r="575" spans="4:10" ht="12.75" customHeight="1" x14ac:dyDescent="0.2">
      <c r="D575" s="1"/>
      <c r="J575" s="1"/>
    </row>
    <row r="576" spans="4:10" ht="12.75" customHeight="1" x14ac:dyDescent="0.2">
      <c r="D576" s="1"/>
      <c r="J576" s="1"/>
    </row>
    <row r="577" spans="4:10" ht="12.75" customHeight="1" x14ac:dyDescent="0.2">
      <c r="D577" s="1"/>
      <c r="J577" s="1"/>
    </row>
    <row r="578" spans="4:10" ht="12.75" customHeight="1" x14ac:dyDescent="0.2">
      <c r="D578" s="1"/>
      <c r="J578" s="1"/>
    </row>
    <row r="579" spans="4:10" ht="12.75" customHeight="1" x14ac:dyDescent="0.2">
      <c r="D579" s="1"/>
      <c r="J579" s="1"/>
    </row>
    <row r="580" spans="4:10" ht="12.75" customHeight="1" x14ac:dyDescent="0.2">
      <c r="D580" s="1"/>
      <c r="J580" s="1"/>
    </row>
    <row r="581" spans="4:10" ht="12.75" customHeight="1" x14ac:dyDescent="0.2">
      <c r="D581" s="1"/>
      <c r="J581" s="1"/>
    </row>
    <row r="582" spans="4:10" ht="12.75" customHeight="1" x14ac:dyDescent="0.2">
      <c r="D582" s="1"/>
      <c r="J582" s="1"/>
    </row>
    <row r="583" spans="4:10" ht="12.75" customHeight="1" x14ac:dyDescent="0.2">
      <c r="D583" s="1"/>
      <c r="J583" s="1"/>
    </row>
    <row r="584" spans="4:10" ht="12.75" customHeight="1" x14ac:dyDescent="0.2">
      <c r="D584" s="1"/>
      <c r="J584" s="1"/>
    </row>
    <row r="585" spans="4:10" ht="12.75" customHeight="1" x14ac:dyDescent="0.2">
      <c r="D585" s="1"/>
      <c r="J585" s="1"/>
    </row>
    <row r="586" spans="4:10" ht="12.75" customHeight="1" x14ac:dyDescent="0.2">
      <c r="D586" s="1"/>
      <c r="J586" s="1"/>
    </row>
    <row r="587" spans="4:10" ht="12.75" customHeight="1" x14ac:dyDescent="0.2">
      <c r="D587" s="1"/>
      <c r="J587" s="1"/>
    </row>
    <row r="588" spans="4:10" ht="12.75" customHeight="1" x14ac:dyDescent="0.2">
      <c r="D588" s="1"/>
      <c r="J588" s="1"/>
    </row>
    <row r="589" spans="4:10" ht="12.75" customHeight="1" x14ac:dyDescent="0.2">
      <c r="D589" s="1"/>
      <c r="J589" s="1"/>
    </row>
    <row r="590" spans="4:10" ht="12.75" customHeight="1" x14ac:dyDescent="0.2">
      <c r="D590" s="1"/>
      <c r="J590" s="1"/>
    </row>
    <row r="591" spans="4:10" ht="12.75" customHeight="1" x14ac:dyDescent="0.2">
      <c r="D591" s="1"/>
      <c r="J591" s="1"/>
    </row>
    <row r="592" spans="4:10" ht="12.75" customHeight="1" x14ac:dyDescent="0.2">
      <c r="D592" s="1"/>
      <c r="J592" s="1"/>
    </row>
    <row r="593" spans="4:10" ht="12.75" customHeight="1" x14ac:dyDescent="0.2">
      <c r="D593" s="1"/>
      <c r="J593" s="1"/>
    </row>
    <row r="594" spans="4:10" ht="12.75" customHeight="1" x14ac:dyDescent="0.2">
      <c r="D594" s="1"/>
      <c r="J594" s="1"/>
    </row>
    <row r="595" spans="4:10" ht="12.75" customHeight="1" x14ac:dyDescent="0.2">
      <c r="D595" s="1"/>
      <c r="J595" s="1"/>
    </row>
    <row r="596" spans="4:10" ht="12.75" customHeight="1" x14ac:dyDescent="0.2">
      <c r="D596" s="1"/>
      <c r="J596" s="1"/>
    </row>
    <row r="597" spans="4:10" ht="12.75" customHeight="1" x14ac:dyDescent="0.2">
      <c r="D597" s="1"/>
      <c r="J597" s="1"/>
    </row>
    <row r="598" spans="4:10" ht="12.75" customHeight="1" x14ac:dyDescent="0.2">
      <c r="D598" s="1"/>
      <c r="J598" s="1"/>
    </row>
    <row r="599" spans="4:10" ht="12.75" customHeight="1" x14ac:dyDescent="0.2">
      <c r="D599" s="1"/>
      <c r="J599" s="1"/>
    </row>
    <row r="600" spans="4:10" ht="12.75" customHeight="1" x14ac:dyDescent="0.2">
      <c r="D600" s="1"/>
      <c r="J600" s="1"/>
    </row>
    <row r="601" spans="4:10" ht="12.75" customHeight="1" x14ac:dyDescent="0.2">
      <c r="D601" s="1"/>
      <c r="J601" s="1"/>
    </row>
    <row r="602" spans="4:10" ht="12.75" customHeight="1" x14ac:dyDescent="0.2">
      <c r="D602" s="1"/>
      <c r="J602" s="1"/>
    </row>
    <row r="603" spans="4:10" ht="12.75" customHeight="1" x14ac:dyDescent="0.2">
      <c r="D603" s="1"/>
      <c r="J603" s="1"/>
    </row>
    <row r="604" spans="4:10" ht="12.75" customHeight="1" x14ac:dyDescent="0.2">
      <c r="D604" s="1"/>
      <c r="J604" s="1"/>
    </row>
    <row r="605" spans="4:10" ht="12.75" customHeight="1" x14ac:dyDescent="0.2">
      <c r="D605" s="1"/>
      <c r="J605" s="1"/>
    </row>
    <row r="606" spans="4:10" ht="12.75" customHeight="1" x14ac:dyDescent="0.2">
      <c r="D606" s="1"/>
      <c r="J606" s="1"/>
    </row>
    <row r="607" spans="4:10" ht="12.75" customHeight="1" x14ac:dyDescent="0.2">
      <c r="D607" s="1"/>
      <c r="J607" s="1"/>
    </row>
    <row r="608" spans="4:10" ht="12.75" customHeight="1" x14ac:dyDescent="0.2">
      <c r="D608" s="1"/>
      <c r="J608" s="1"/>
    </row>
    <row r="609" spans="4:10" ht="12.75" customHeight="1" x14ac:dyDescent="0.2">
      <c r="D609" s="1"/>
      <c r="J609" s="1"/>
    </row>
    <row r="610" spans="4:10" ht="12.75" customHeight="1" x14ac:dyDescent="0.2">
      <c r="D610" s="1"/>
      <c r="J610" s="1"/>
    </row>
    <row r="611" spans="4:10" ht="12.75" customHeight="1" x14ac:dyDescent="0.2">
      <c r="D611" s="1"/>
      <c r="J611" s="1"/>
    </row>
    <row r="612" spans="4:10" ht="12.75" customHeight="1" x14ac:dyDescent="0.2">
      <c r="D612" s="1"/>
      <c r="J612" s="1"/>
    </row>
    <row r="613" spans="4:10" ht="12.75" customHeight="1" x14ac:dyDescent="0.2">
      <c r="D613" s="1"/>
      <c r="J613" s="1"/>
    </row>
    <row r="614" spans="4:10" ht="12.75" customHeight="1" x14ac:dyDescent="0.2">
      <c r="D614" s="1"/>
      <c r="J614" s="1"/>
    </row>
    <row r="615" spans="4:10" ht="12.75" customHeight="1" x14ac:dyDescent="0.2">
      <c r="D615" s="1"/>
      <c r="J615" s="1"/>
    </row>
    <row r="616" spans="4:10" ht="12.75" customHeight="1" x14ac:dyDescent="0.2">
      <c r="D616" s="1"/>
      <c r="J616" s="1"/>
    </row>
    <row r="617" spans="4:10" ht="12.75" customHeight="1" x14ac:dyDescent="0.2">
      <c r="D617" s="1"/>
      <c r="J617" s="1"/>
    </row>
    <row r="618" spans="4:10" ht="12.75" customHeight="1" x14ac:dyDescent="0.2">
      <c r="D618" s="1"/>
      <c r="J618" s="1"/>
    </row>
    <row r="619" spans="4:10" ht="12.75" customHeight="1" x14ac:dyDescent="0.2">
      <c r="D619" s="1"/>
      <c r="J619" s="1"/>
    </row>
    <row r="620" spans="4:10" ht="12.75" customHeight="1" x14ac:dyDescent="0.2">
      <c r="D620" s="1"/>
      <c r="J620" s="1"/>
    </row>
    <row r="621" spans="4:10" ht="12.75" customHeight="1" x14ac:dyDescent="0.2">
      <c r="D621" s="1"/>
      <c r="J621" s="1"/>
    </row>
    <row r="622" spans="4:10" ht="12.75" customHeight="1" x14ac:dyDescent="0.2">
      <c r="D622" s="1"/>
      <c r="J622" s="1"/>
    </row>
    <row r="623" spans="4:10" ht="12.75" customHeight="1" x14ac:dyDescent="0.2">
      <c r="D623" s="1"/>
      <c r="J623" s="1"/>
    </row>
    <row r="624" spans="4:10" ht="12.75" customHeight="1" x14ac:dyDescent="0.2">
      <c r="D624" s="1"/>
      <c r="J624" s="1"/>
    </row>
    <row r="625" spans="4:10" ht="12.75" customHeight="1" x14ac:dyDescent="0.2">
      <c r="D625" s="1"/>
      <c r="J625" s="1"/>
    </row>
    <row r="626" spans="4:10" ht="12.75" customHeight="1" x14ac:dyDescent="0.2">
      <c r="D626" s="1"/>
      <c r="J626" s="1"/>
    </row>
    <row r="627" spans="4:10" ht="12.75" customHeight="1" x14ac:dyDescent="0.2">
      <c r="D627" s="1"/>
      <c r="J627" s="1"/>
    </row>
    <row r="628" spans="4:10" ht="12.75" customHeight="1" x14ac:dyDescent="0.2">
      <c r="D628" s="1"/>
      <c r="J628" s="1"/>
    </row>
    <row r="629" spans="4:10" ht="12.75" customHeight="1" x14ac:dyDescent="0.2">
      <c r="D629" s="1"/>
      <c r="J629" s="1"/>
    </row>
    <row r="630" spans="4:10" ht="12.75" customHeight="1" x14ac:dyDescent="0.2">
      <c r="D630" s="1"/>
      <c r="J630" s="1"/>
    </row>
    <row r="631" spans="4:10" ht="12.75" customHeight="1" x14ac:dyDescent="0.2">
      <c r="D631" s="1"/>
      <c r="J631" s="1"/>
    </row>
    <row r="632" spans="4:10" ht="12.75" customHeight="1" x14ac:dyDescent="0.2">
      <c r="D632" s="1"/>
      <c r="J632" s="1"/>
    </row>
    <row r="633" spans="4:10" ht="12.75" customHeight="1" x14ac:dyDescent="0.2">
      <c r="D633" s="1"/>
      <c r="J633" s="1"/>
    </row>
    <row r="634" spans="4:10" ht="12.75" customHeight="1" x14ac:dyDescent="0.2">
      <c r="D634" s="1"/>
      <c r="J634" s="1"/>
    </row>
    <row r="635" spans="4:10" ht="12.75" customHeight="1" x14ac:dyDescent="0.2">
      <c r="D635" s="1"/>
      <c r="J635" s="1"/>
    </row>
    <row r="636" spans="4:10" ht="12.75" customHeight="1" x14ac:dyDescent="0.2">
      <c r="D636" s="1"/>
      <c r="J636" s="1"/>
    </row>
    <row r="637" spans="4:10" ht="12.75" customHeight="1" x14ac:dyDescent="0.2">
      <c r="D637" s="1"/>
      <c r="J637" s="1"/>
    </row>
    <row r="638" spans="4:10" ht="12.75" customHeight="1" x14ac:dyDescent="0.2">
      <c r="D638" s="1"/>
      <c r="J638" s="1"/>
    </row>
    <row r="639" spans="4:10" ht="12.75" customHeight="1" x14ac:dyDescent="0.2">
      <c r="D639" s="1"/>
      <c r="J639" s="1"/>
    </row>
    <row r="640" spans="4:10" ht="12.75" customHeight="1" x14ac:dyDescent="0.2">
      <c r="D640" s="1"/>
      <c r="J640" s="1"/>
    </row>
    <row r="641" spans="4:10" ht="12.75" customHeight="1" x14ac:dyDescent="0.2">
      <c r="D641" s="1"/>
      <c r="J641" s="1"/>
    </row>
    <row r="642" spans="4:10" ht="12.75" customHeight="1" x14ac:dyDescent="0.2">
      <c r="D642" s="1"/>
      <c r="J642" s="1"/>
    </row>
    <row r="643" spans="4:10" ht="12.75" customHeight="1" x14ac:dyDescent="0.2">
      <c r="D643" s="1"/>
      <c r="J643" s="1"/>
    </row>
    <row r="644" spans="4:10" ht="12.75" customHeight="1" x14ac:dyDescent="0.2">
      <c r="D644" s="1"/>
      <c r="J644" s="1"/>
    </row>
    <row r="645" spans="4:10" ht="12.75" customHeight="1" x14ac:dyDescent="0.2">
      <c r="D645" s="1"/>
      <c r="J645" s="1"/>
    </row>
    <row r="646" spans="4:10" ht="12.75" customHeight="1" x14ac:dyDescent="0.2">
      <c r="D646" s="1"/>
      <c r="J646" s="1"/>
    </row>
    <row r="647" spans="4:10" ht="12.75" customHeight="1" x14ac:dyDescent="0.2">
      <c r="D647" s="1"/>
      <c r="J647" s="1"/>
    </row>
    <row r="648" spans="4:10" ht="12.75" customHeight="1" x14ac:dyDescent="0.2">
      <c r="D648" s="1"/>
      <c r="J648" s="1"/>
    </row>
    <row r="649" spans="4:10" ht="12.75" customHeight="1" x14ac:dyDescent="0.2">
      <c r="D649" s="1"/>
      <c r="J649" s="1"/>
    </row>
    <row r="650" spans="4:10" ht="12.75" customHeight="1" x14ac:dyDescent="0.2">
      <c r="D650" s="1"/>
      <c r="J650" s="1"/>
    </row>
    <row r="651" spans="4:10" ht="12.75" customHeight="1" x14ac:dyDescent="0.2">
      <c r="D651" s="1"/>
      <c r="J651" s="1"/>
    </row>
    <row r="652" spans="4:10" ht="12.75" customHeight="1" x14ac:dyDescent="0.2">
      <c r="D652" s="1"/>
      <c r="J652" s="1"/>
    </row>
    <row r="653" spans="4:10" ht="12.75" customHeight="1" x14ac:dyDescent="0.2">
      <c r="D653" s="1"/>
      <c r="J653" s="1"/>
    </row>
    <row r="654" spans="4:10" ht="12.75" customHeight="1" x14ac:dyDescent="0.2">
      <c r="D654" s="1"/>
      <c r="J654" s="1"/>
    </row>
    <row r="655" spans="4:10" ht="12.75" customHeight="1" x14ac:dyDescent="0.2">
      <c r="D655" s="1"/>
      <c r="J655" s="1"/>
    </row>
    <row r="656" spans="4:10" ht="12.75" customHeight="1" x14ac:dyDescent="0.2">
      <c r="D656" s="1"/>
      <c r="J656" s="1"/>
    </row>
    <row r="657" spans="4:10" ht="12.75" customHeight="1" x14ac:dyDescent="0.2">
      <c r="D657" s="1"/>
      <c r="J657" s="1"/>
    </row>
    <row r="658" spans="4:10" ht="12.75" customHeight="1" x14ac:dyDescent="0.2">
      <c r="D658" s="1"/>
      <c r="J658" s="1"/>
    </row>
    <row r="659" spans="4:10" ht="12.75" customHeight="1" x14ac:dyDescent="0.2">
      <c r="D659" s="1"/>
      <c r="J659" s="1"/>
    </row>
    <row r="660" spans="4:10" ht="12.75" customHeight="1" x14ac:dyDescent="0.2">
      <c r="D660" s="1"/>
      <c r="J660" s="1"/>
    </row>
    <row r="661" spans="4:10" ht="12.75" customHeight="1" x14ac:dyDescent="0.2">
      <c r="D661" s="1"/>
      <c r="J661" s="1"/>
    </row>
    <row r="662" spans="4:10" ht="12.75" customHeight="1" x14ac:dyDescent="0.2">
      <c r="D662" s="1"/>
      <c r="J662" s="1"/>
    </row>
    <row r="663" spans="4:10" ht="12.75" customHeight="1" x14ac:dyDescent="0.2">
      <c r="D663" s="1"/>
      <c r="J663" s="1"/>
    </row>
    <row r="664" spans="4:10" ht="12.75" customHeight="1" x14ac:dyDescent="0.2">
      <c r="D664" s="1"/>
      <c r="J664" s="1"/>
    </row>
    <row r="665" spans="4:10" ht="12.75" customHeight="1" x14ac:dyDescent="0.2">
      <c r="D665" s="1"/>
      <c r="J665" s="1"/>
    </row>
    <row r="666" spans="4:10" ht="12.75" customHeight="1" x14ac:dyDescent="0.2">
      <c r="D666" s="1"/>
      <c r="J666" s="1"/>
    </row>
    <row r="667" spans="4:10" ht="12.75" customHeight="1" x14ac:dyDescent="0.2">
      <c r="D667" s="1"/>
      <c r="J667" s="1"/>
    </row>
    <row r="668" spans="4:10" ht="12.75" customHeight="1" x14ac:dyDescent="0.2">
      <c r="D668" s="1"/>
      <c r="J668" s="1"/>
    </row>
    <row r="669" spans="4:10" ht="12.75" customHeight="1" x14ac:dyDescent="0.2">
      <c r="D669" s="1"/>
      <c r="J669" s="1"/>
    </row>
    <row r="670" spans="4:10" ht="12.75" customHeight="1" x14ac:dyDescent="0.2">
      <c r="D670" s="1"/>
      <c r="J670" s="1"/>
    </row>
    <row r="671" spans="4:10" ht="12.75" customHeight="1" x14ac:dyDescent="0.2">
      <c r="D671" s="1"/>
      <c r="J671" s="1"/>
    </row>
    <row r="672" spans="4:10" ht="12.75" customHeight="1" x14ac:dyDescent="0.2">
      <c r="D672" s="1"/>
      <c r="J672" s="1"/>
    </row>
    <row r="673" spans="4:10" ht="12.75" customHeight="1" x14ac:dyDescent="0.2">
      <c r="D673" s="1"/>
      <c r="J673" s="1"/>
    </row>
    <row r="674" spans="4:10" ht="12.75" customHeight="1" x14ac:dyDescent="0.2">
      <c r="D674" s="1"/>
      <c r="J674" s="1"/>
    </row>
    <row r="675" spans="4:10" ht="12.75" customHeight="1" x14ac:dyDescent="0.2">
      <c r="D675" s="1"/>
      <c r="J675" s="1"/>
    </row>
    <row r="676" spans="4:10" ht="12.75" customHeight="1" x14ac:dyDescent="0.2">
      <c r="D676" s="1"/>
      <c r="J676" s="1"/>
    </row>
    <row r="677" spans="4:10" ht="12.75" customHeight="1" x14ac:dyDescent="0.2">
      <c r="D677" s="1"/>
      <c r="J677" s="1"/>
    </row>
    <row r="678" spans="4:10" ht="12.75" customHeight="1" x14ac:dyDescent="0.2">
      <c r="D678" s="1"/>
      <c r="J678" s="1"/>
    </row>
    <row r="679" spans="4:10" ht="12.75" customHeight="1" x14ac:dyDescent="0.2">
      <c r="D679" s="1"/>
      <c r="J679" s="1"/>
    </row>
    <row r="680" spans="4:10" ht="12.75" customHeight="1" x14ac:dyDescent="0.2">
      <c r="D680" s="1"/>
      <c r="J680" s="1"/>
    </row>
    <row r="681" spans="4:10" ht="12.75" customHeight="1" x14ac:dyDescent="0.2">
      <c r="D681" s="1"/>
      <c r="J681" s="1"/>
    </row>
    <row r="682" spans="4:10" ht="12.75" customHeight="1" x14ac:dyDescent="0.2">
      <c r="D682" s="1"/>
      <c r="J682" s="1"/>
    </row>
    <row r="683" spans="4:10" ht="12.75" customHeight="1" x14ac:dyDescent="0.2">
      <c r="D683" s="1"/>
      <c r="J683" s="1"/>
    </row>
    <row r="684" spans="4:10" ht="12.75" customHeight="1" x14ac:dyDescent="0.2">
      <c r="D684" s="1"/>
      <c r="J684" s="1"/>
    </row>
    <row r="685" spans="4:10" ht="12.75" customHeight="1" x14ac:dyDescent="0.2">
      <c r="D685" s="1"/>
      <c r="J685" s="1"/>
    </row>
    <row r="686" spans="4:10" ht="12.75" customHeight="1" x14ac:dyDescent="0.2">
      <c r="D686" s="1"/>
      <c r="J686" s="1"/>
    </row>
    <row r="687" spans="4:10" ht="12.75" customHeight="1" x14ac:dyDescent="0.2">
      <c r="D687" s="1"/>
      <c r="J687" s="1"/>
    </row>
    <row r="688" spans="4:10" ht="12.75" customHeight="1" x14ac:dyDescent="0.2">
      <c r="D688" s="1"/>
      <c r="J688" s="1"/>
    </row>
    <row r="689" spans="4:10" ht="12.75" customHeight="1" x14ac:dyDescent="0.2">
      <c r="D689" s="1"/>
      <c r="J689" s="1"/>
    </row>
    <row r="690" spans="4:10" ht="12.75" customHeight="1" x14ac:dyDescent="0.2">
      <c r="D690" s="1"/>
      <c r="J690" s="1"/>
    </row>
    <row r="691" spans="4:10" ht="12.75" customHeight="1" x14ac:dyDescent="0.2">
      <c r="D691" s="1"/>
      <c r="J691" s="1"/>
    </row>
    <row r="692" spans="4:10" ht="12.75" customHeight="1" x14ac:dyDescent="0.2">
      <c r="D692" s="1"/>
      <c r="J692" s="1"/>
    </row>
    <row r="693" spans="4:10" ht="12.75" customHeight="1" x14ac:dyDescent="0.2">
      <c r="D693" s="1"/>
      <c r="J693" s="1"/>
    </row>
    <row r="694" spans="4:10" ht="12.75" customHeight="1" x14ac:dyDescent="0.2">
      <c r="D694" s="1"/>
      <c r="J694" s="1"/>
    </row>
    <row r="695" spans="4:10" ht="12.75" customHeight="1" x14ac:dyDescent="0.2">
      <c r="D695" s="1"/>
      <c r="J695" s="1"/>
    </row>
    <row r="696" spans="4:10" ht="12.75" customHeight="1" x14ac:dyDescent="0.2">
      <c r="D696" s="1"/>
      <c r="J696" s="1"/>
    </row>
    <row r="697" spans="4:10" ht="12.75" customHeight="1" x14ac:dyDescent="0.2">
      <c r="D697" s="1"/>
      <c r="J697" s="1"/>
    </row>
    <row r="698" spans="4:10" ht="12.75" customHeight="1" x14ac:dyDescent="0.2">
      <c r="D698" s="1"/>
      <c r="J698" s="1"/>
    </row>
    <row r="699" spans="4:10" ht="12.75" customHeight="1" x14ac:dyDescent="0.2">
      <c r="D699" s="1"/>
      <c r="J699" s="1"/>
    </row>
    <row r="700" spans="4:10" ht="12.75" customHeight="1" x14ac:dyDescent="0.2">
      <c r="D700" s="1"/>
      <c r="J700" s="1"/>
    </row>
    <row r="701" spans="4:10" ht="12.75" customHeight="1" x14ac:dyDescent="0.2">
      <c r="D701" s="1"/>
      <c r="J701" s="1"/>
    </row>
    <row r="702" spans="4:10" ht="12.75" customHeight="1" x14ac:dyDescent="0.2">
      <c r="D702" s="1"/>
      <c r="J702" s="1"/>
    </row>
    <row r="703" spans="4:10" ht="12.75" customHeight="1" x14ac:dyDescent="0.2">
      <c r="D703" s="1"/>
      <c r="J703" s="1"/>
    </row>
    <row r="704" spans="4:10" ht="12.75" customHeight="1" x14ac:dyDescent="0.2">
      <c r="D704" s="1"/>
      <c r="J704" s="1"/>
    </row>
    <row r="705" spans="4:10" ht="12.75" customHeight="1" x14ac:dyDescent="0.2">
      <c r="D705" s="1"/>
      <c r="J705" s="1"/>
    </row>
    <row r="706" spans="4:10" ht="12.75" customHeight="1" x14ac:dyDescent="0.2">
      <c r="D706" s="1"/>
      <c r="J706" s="1"/>
    </row>
    <row r="707" spans="4:10" ht="12.75" customHeight="1" x14ac:dyDescent="0.2">
      <c r="D707" s="1"/>
      <c r="J707" s="1"/>
    </row>
    <row r="708" spans="4:10" ht="12.75" customHeight="1" x14ac:dyDescent="0.2">
      <c r="D708" s="1"/>
      <c r="J708" s="1"/>
    </row>
    <row r="709" spans="4:10" ht="12.75" customHeight="1" x14ac:dyDescent="0.2">
      <c r="D709" s="1"/>
      <c r="J709" s="1"/>
    </row>
    <row r="710" spans="4:10" ht="12.75" customHeight="1" x14ac:dyDescent="0.2">
      <c r="D710" s="1"/>
      <c r="J710" s="1"/>
    </row>
    <row r="711" spans="4:10" ht="12.75" customHeight="1" x14ac:dyDescent="0.2">
      <c r="D711" s="1"/>
      <c r="J711" s="1"/>
    </row>
    <row r="712" spans="4:10" ht="12.75" customHeight="1" x14ac:dyDescent="0.2">
      <c r="D712" s="1"/>
      <c r="J712" s="1"/>
    </row>
    <row r="713" spans="4:10" ht="12.75" customHeight="1" x14ac:dyDescent="0.2">
      <c r="D713" s="1"/>
      <c r="J713" s="1"/>
    </row>
    <row r="714" spans="4:10" ht="12.75" customHeight="1" x14ac:dyDescent="0.2">
      <c r="D714" s="1"/>
      <c r="J714" s="1"/>
    </row>
    <row r="715" spans="4:10" ht="12.75" customHeight="1" x14ac:dyDescent="0.2">
      <c r="D715" s="1"/>
      <c r="J715" s="1"/>
    </row>
    <row r="716" spans="4:10" ht="12.75" customHeight="1" x14ac:dyDescent="0.2">
      <c r="D716" s="1"/>
      <c r="J716" s="1"/>
    </row>
    <row r="717" spans="4:10" ht="12.75" customHeight="1" x14ac:dyDescent="0.2">
      <c r="D717" s="1"/>
      <c r="J717" s="1"/>
    </row>
    <row r="718" spans="4:10" ht="12.75" customHeight="1" x14ac:dyDescent="0.2">
      <c r="D718" s="1"/>
      <c r="J718" s="1"/>
    </row>
    <row r="719" spans="4:10" ht="12.75" customHeight="1" x14ac:dyDescent="0.2">
      <c r="D719" s="1"/>
      <c r="J719" s="1"/>
    </row>
    <row r="720" spans="4:10" ht="12.75" customHeight="1" x14ac:dyDescent="0.2">
      <c r="D720" s="1"/>
      <c r="J720" s="1"/>
    </row>
    <row r="721" spans="4:10" ht="12.75" customHeight="1" x14ac:dyDescent="0.2">
      <c r="D721" s="1"/>
      <c r="J721" s="1"/>
    </row>
    <row r="722" spans="4:10" ht="12.75" customHeight="1" x14ac:dyDescent="0.2">
      <c r="D722" s="1"/>
      <c r="J722" s="1"/>
    </row>
    <row r="723" spans="4:10" ht="12.75" customHeight="1" x14ac:dyDescent="0.2">
      <c r="D723" s="1"/>
      <c r="J723" s="1"/>
    </row>
    <row r="724" spans="4:10" ht="12.75" customHeight="1" x14ac:dyDescent="0.2">
      <c r="D724" s="1"/>
      <c r="J724" s="1"/>
    </row>
    <row r="725" spans="4:10" ht="12.75" customHeight="1" x14ac:dyDescent="0.2">
      <c r="D725" s="1"/>
      <c r="J725" s="1"/>
    </row>
    <row r="726" spans="4:10" ht="12.75" customHeight="1" x14ac:dyDescent="0.2">
      <c r="D726" s="1"/>
      <c r="J726" s="1"/>
    </row>
    <row r="727" spans="4:10" ht="12.75" customHeight="1" x14ac:dyDescent="0.2">
      <c r="D727" s="1"/>
      <c r="J727" s="1"/>
    </row>
    <row r="728" spans="4:10" ht="12.75" customHeight="1" x14ac:dyDescent="0.2">
      <c r="D728" s="1"/>
      <c r="J728" s="1"/>
    </row>
    <row r="729" spans="4:10" ht="12.75" customHeight="1" x14ac:dyDescent="0.2">
      <c r="D729" s="1"/>
      <c r="J729" s="1"/>
    </row>
    <row r="730" spans="4:10" ht="12.75" customHeight="1" x14ac:dyDescent="0.2">
      <c r="D730" s="1"/>
      <c r="J730" s="1"/>
    </row>
    <row r="731" spans="4:10" ht="12.75" customHeight="1" x14ac:dyDescent="0.2">
      <c r="D731" s="1"/>
      <c r="J731" s="1"/>
    </row>
    <row r="732" spans="4:10" ht="12.75" customHeight="1" x14ac:dyDescent="0.2">
      <c r="D732" s="1"/>
      <c r="J732" s="1"/>
    </row>
    <row r="733" spans="4:10" ht="12.75" customHeight="1" x14ac:dyDescent="0.2">
      <c r="D733" s="1"/>
      <c r="J733" s="1"/>
    </row>
    <row r="734" spans="4:10" ht="12.75" customHeight="1" x14ac:dyDescent="0.2">
      <c r="D734" s="1"/>
      <c r="J734" s="1"/>
    </row>
    <row r="735" spans="4:10" ht="12.75" customHeight="1" x14ac:dyDescent="0.2">
      <c r="D735" s="1"/>
      <c r="J735" s="1"/>
    </row>
    <row r="736" spans="4:10" ht="12.75" customHeight="1" x14ac:dyDescent="0.2">
      <c r="D736" s="1"/>
      <c r="J736" s="1"/>
    </row>
    <row r="737" spans="4:10" ht="12.75" customHeight="1" x14ac:dyDescent="0.2">
      <c r="D737" s="1"/>
      <c r="J737" s="1"/>
    </row>
    <row r="738" spans="4:10" ht="12.75" customHeight="1" x14ac:dyDescent="0.2">
      <c r="D738" s="1"/>
      <c r="J738" s="1"/>
    </row>
    <row r="739" spans="4:10" ht="12.75" customHeight="1" x14ac:dyDescent="0.2">
      <c r="D739" s="1"/>
      <c r="J739" s="1"/>
    </row>
    <row r="740" spans="4:10" ht="12.75" customHeight="1" x14ac:dyDescent="0.2">
      <c r="D740" s="1"/>
      <c r="J740" s="1"/>
    </row>
    <row r="741" spans="4:10" ht="12.75" customHeight="1" x14ac:dyDescent="0.2">
      <c r="D741" s="1"/>
      <c r="J741" s="1"/>
    </row>
    <row r="742" spans="4:10" ht="12.75" customHeight="1" x14ac:dyDescent="0.2">
      <c r="D742" s="1"/>
      <c r="J742" s="1"/>
    </row>
    <row r="743" spans="4:10" ht="12.75" customHeight="1" x14ac:dyDescent="0.2">
      <c r="D743" s="1"/>
      <c r="J743" s="1"/>
    </row>
    <row r="744" spans="4:10" ht="12.75" customHeight="1" x14ac:dyDescent="0.2">
      <c r="D744" s="1"/>
      <c r="J744" s="1"/>
    </row>
    <row r="745" spans="4:10" ht="12.75" customHeight="1" x14ac:dyDescent="0.2">
      <c r="D745" s="1"/>
      <c r="J745" s="1"/>
    </row>
    <row r="746" spans="4:10" ht="12.75" customHeight="1" x14ac:dyDescent="0.2">
      <c r="D746" s="1"/>
      <c r="J746" s="1"/>
    </row>
    <row r="747" spans="4:10" ht="12.75" customHeight="1" x14ac:dyDescent="0.2">
      <c r="D747" s="1"/>
      <c r="J747" s="1"/>
    </row>
    <row r="748" spans="4:10" ht="12.75" customHeight="1" x14ac:dyDescent="0.2">
      <c r="D748" s="1"/>
      <c r="J748" s="1"/>
    </row>
    <row r="749" spans="4:10" ht="12.75" customHeight="1" x14ac:dyDescent="0.2">
      <c r="D749" s="1"/>
      <c r="J749" s="1"/>
    </row>
    <row r="750" spans="4:10" ht="12.75" customHeight="1" x14ac:dyDescent="0.2">
      <c r="D750" s="1"/>
      <c r="J750" s="1"/>
    </row>
    <row r="751" spans="4:10" ht="12.75" customHeight="1" x14ac:dyDescent="0.2">
      <c r="D751" s="1"/>
      <c r="J751" s="1"/>
    </row>
    <row r="752" spans="4:10" ht="12.75" customHeight="1" x14ac:dyDescent="0.2">
      <c r="D752" s="1"/>
      <c r="J752" s="1"/>
    </row>
    <row r="753" spans="4:10" ht="12.75" customHeight="1" x14ac:dyDescent="0.2">
      <c r="D753" s="1"/>
      <c r="J753" s="1"/>
    </row>
    <row r="754" spans="4:10" ht="12.75" customHeight="1" x14ac:dyDescent="0.2">
      <c r="D754" s="1"/>
      <c r="J754" s="1"/>
    </row>
    <row r="755" spans="4:10" ht="12.75" customHeight="1" x14ac:dyDescent="0.2">
      <c r="D755" s="1"/>
      <c r="J755" s="1"/>
    </row>
    <row r="756" spans="4:10" ht="12.75" customHeight="1" x14ac:dyDescent="0.2">
      <c r="D756" s="1"/>
      <c r="J756" s="1"/>
    </row>
    <row r="757" spans="4:10" ht="12.75" customHeight="1" x14ac:dyDescent="0.2">
      <c r="D757" s="1"/>
      <c r="J757" s="1"/>
    </row>
    <row r="758" spans="4:10" ht="12.75" customHeight="1" x14ac:dyDescent="0.2">
      <c r="D758" s="1"/>
      <c r="J758" s="1"/>
    </row>
    <row r="759" spans="4:10" ht="12.75" customHeight="1" x14ac:dyDescent="0.2">
      <c r="D759" s="1"/>
      <c r="J759" s="1"/>
    </row>
    <row r="760" spans="4:10" ht="12.75" customHeight="1" x14ac:dyDescent="0.2">
      <c r="D760" s="1"/>
      <c r="J760" s="1"/>
    </row>
    <row r="761" spans="4:10" ht="12.75" customHeight="1" x14ac:dyDescent="0.2">
      <c r="D761" s="1"/>
      <c r="J761" s="1"/>
    </row>
    <row r="762" spans="4:10" ht="12.75" customHeight="1" x14ac:dyDescent="0.2">
      <c r="D762" s="1"/>
      <c r="J762" s="1"/>
    </row>
    <row r="763" spans="4:10" ht="12.75" customHeight="1" x14ac:dyDescent="0.2">
      <c r="D763" s="1"/>
      <c r="J763" s="1"/>
    </row>
    <row r="764" spans="4:10" ht="12.75" customHeight="1" x14ac:dyDescent="0.2">
      <c r="D764" s="1"/>
      <c r="J764" s="1"/>
    </row>
    <row r="765" spans="4:10" ht="12.75" customHeight="1" x14ac:dyDescent="0.2">
      <c r="D765" s="1"/>
      <c r="J765" s="1"/>
    </row>
    <row r="766" spans="4:10" ht="12.75" customHeight="1" x14ac:dyDescent="0.2">
      <c r="D766" s="1"/>
      <c r="J766" s="1"/>
    </row>
    <row r="767" spans="4:10" ht="12.75" customHeight="1" x14ac:dyDescent="0.2">
      <c r="D767" s="1"/>
      <c r="J767" s="1"/>
    </row>
    <row r="768" spans="4:10" ht="12.75" customHeight="1" x14ac:dyDescent="0.2">
      <c r="D768" s="1"/>
      <c r="J768" s="1"/>
    </row>
    <row r="769" spans="4:10" ht="12.75" customHeight="1" x14ac:dyDescent="0.2">
      <c r="D769" s="1"/>
      <c r="J769" s="1"/>
    </row>
    <row r="770" spans="4:10" ht="12.75" customHeight="1" x14ac:dyDescent="0.2">
      <c r="D770" s="1"/>
      <c r="J770" s="1"/>
    </row>
    <row r="771" spans="4:10" ht="12.75" customHeight="1" x14ac:dyDescent="0.2">
      <c r="D771" s="1"/>
      <c r="J771" s="1"/>
    </row>
    <row r="772" spans="4:10" ht="12.75" customHeight="1" x14ac:dyDescent="0.2">
      <c r="D772" s="1"/>
      <c r="J772" s="1"/>
    </row>
    <row r="773" spans="4:10" ht="12.75" customHeight="1" x14ac:dyDescent="0.2">
      <c r="D773" s="1"/>
      <c r="J773" s="1"/>
    </row>
    <row r="774" spans="4:10" ht="12.75" customHeight="1" x14ac:dyDescent="0.2">
      <c r="D774" s="1"/>
      <c r="J774" s="1"/>
    </row>
    <row r="775" spans="4:10" ht="12.75" customHeight="1" x14ac:dyDescent="0.2">
      <c r="D775" s="1"/>
      <c r="J775" s="1"/>
    </row>
    <row r="776" spans="4:10" ht="12.75" customHeight="1" x14ac:dyDescent="0.2">
      <c r="D776" s="1"/>
      <c r="J776" s="1"/>
    </row>
    <row r="777" spans="4:10" ht="12.75" customHeight="1" x14ac:dyDescent="0.2">
      <c r="D777" s="1"/>
      <c r="J777" s="1"/>
    </row>
    <row r="778" spans="4:10" ht="12.75" customHeight="1" x14ac:dyDescent="0.2">
      <c r="D778" s="1"/>
      <c r="J778" s="1"/>
    </row>
    <row r="779" spans="4:10" ht="12.75" customHeight="1" x14ac:dyDescent="0.2">
      <c r="D779" s="1"/>
      <c r="J779" s="1"/>
    </row>
    <row r="780" spans="4:10" ht="12.75" customHeight="1" x14ac:dyDescent="0.2">
      <c r="D780" s="1"/>
      <c r="J780" s="1"/>
    </row>
    <row r="781" spans="4:10" ht="12.75" customHeight="1" x14ac:dyDescent="0.2">
      <c r="D781" s="1"/>
      <c r="J781" s="1"/>
    </row>
    <row r="782" spans="4:10" ht="12.75" customHeight="1" x14ac:dyDescent="0.2">
      <c r="D782" s="1"/>
      <c r="J782" s="1"/>
    </row>
    <row r="783" spans="4:10" ht="12.75" customHeight="1" x14ac:dyDescent="0.2">
      <c r="D783" s="1"/>
      <c r="J783" s="1"/>
    </row>
    <row r="784" spans="4:10" ht="12.75" customHeight="1" x14ac:dyDescent="0.2">
      <c r="D784" s="1"/>
      <c r="J784" s="1"/>
    </row>
    <row r="785" spans="4:10" ht="12.75" customHeight="1" x14ac:dyDescent="0.2">
      <c r="D785" s="1"/>
      <c r="J785" s="1"/>
    </row>
    <row r="786" spans="4:10" ht="12.75" customHeight="1" x14ac:dyDescent="0.2">
      <c r="D786" s="1"/>
      <c r="J786" s="1"/>
    </row>
    <row r="787" spans="4:10" ht="12.75" customHeight="1" x14ac:dyDescent="0.2">
      <c r="D787" s="1"/>
      <c r="J787" s="1"/>
    </row>
    <row r="788" spans="4:10" ht="12.75" customHeight="1" x14ac:dyDescent="0.2">
      <c r="D788" s="1"/>
      <c r="J788" s="1"/>
    </row>
    <row r="789" spans="4:10" ht="12.75" customHeight="1" x14ac:dyDescent="0.2">
      <c r="D789" s="1"/>
      <c r="J789" s="1"/>
    </row>
    <row r="790" spans="4:10" ht="12.75" customHeight="1" x14ac:dyDescent="0.2">
      <c r="D790" s="1"/>
      <c r="J790" s="1"/>
    </row>
    <row r="791" spans="4:10" ht="12.75" customHeight="1" x14ac:dyDescent="0.2">
      <c r="D791" s="1"/>
      <c r="J791" s="1"/>
    </row>
    <row r="792" spans="4:10" ht="12.75" customHeight="1" x14ac:dyDescent="0.2">
      <c r="D792" s="1"/>
      <c r="J792" s="1"/>
    </row>
    <row r="793" spans="4:10" ht="12.75" customHeight="1" x14ac:dyDescent="0.2">
      <c r="D793" s="1"/>
      <c r="J793" s="1"/>
    </row>
    <row r="794" spans="4:10" ht="12.75" customHeight="1" x14ac:dyDescent="0.2">
      <c r="D794" s="1"/>
      <c r="J794" s="1"/>
    </row>
    <row r="795" spans="4:10" ht="12.75" customHeight="1" x14ac:dyDescent="0.2">
      <c r="D795" s="1"/>
      <c r="J795" s="1"/>
    </row>
    <row r="796" spans="4:10" ht="12.75" customHeight="1" x14ac:dyDescent="0.2">
      <c r="D796" s="1"/>
      <c r="J796" s="1"/>
    </row>
    <row r="797" spans="4:10" ht="12.75" customHeight="1" x14ac:dyDescent="0.2">
      <c r="D797" s="1"/>
      <c r="J797" s="1"/>
    </row>
    <row r="798" spans="4:10" ht="12.75" customHeight="1" x14ac:dyDescent="0.2">
      <c r="D798" s="1"/>
      <c r="J798" s="1"/>
    </row>
    <row r="799" spans="4:10" ht="12.75" customHeight="1" x14ac:dyDescent="0.2">
      <c r="D799" s="1"/>
      <c r="J799" s="1"/>
    </row>
    <row r="800" spans="4:10" ht="12.75" customHeight="1" x14ac:dyDescent="0.2">
      <c r="D800" s="1"/>
      <c r="J800" s="1"/>
    </row>
    <row r="801" spans="4:10" ht="12.75" customHeight="1" x14ac:dyDescent="0.2">
      <c r="D801" s="1"/>
      <c r="J801" s="1"/>
    </row>
    <row r="802" spans="4:10" ht="12.75" customHeight="1" x14ac:dyDescent="0.2">
      <c r="D802" s="1"/>
      <c r="J802" s="1"/>
    </row>
    <row r="803" spans="4:10" ht="12.75" customHeight="1" x14ac:dyDescent="0.2">
      <c r="D803" s="1"/>
      <c r="J803" s="1"/>
    </row>
    <row r="804" spans="4:10" ht="12.75" customHeight="1" x14ac:dyDescent="0.2">
      <c r="D804" s="1"/>
      <c r="J804" s="1"/>
    </row>
    <row r="805" spans="4:10" ht="12.75" customHeight="1" x14ac:dyDescent="0.2">
      <c r="D805" s="1"/>
      <c r="J805" s="1"/>
    </row>
    <row r="806" spans="4:10" ht="12.75" customHeight="1" x14ac:dyDescent="0.2">
      <c r="D806" s="1"/>
      <c r="J806" s="1"/>
    </row>
    <row r="807" spans="4:10" ht="12.75" customHeight="1" x14ac:dyDescent="0.2">
      <c r="D807" s="1"/>
      <c r="J807" s="1"/>
    </row>
    <row r="808" spans="4:10" ht="12.75" customHeight="1" x14ac:dyDescent="0.2">
      <c r="D808" s="1"/>
      <c r="J808" s="1"/>
    </row>
    <row r="809" spans="4:10" ht="12.75" customHeight="1" x14ac:dyDescent="0.2">
      <c r="D809" s="1"/>
      <c r="J809" s="1"/>
    </row>
    <row r="810" spans="4:10" ht="12.75" customHeight="1" x14ac:dyDescent="0.2">
      <c r="D810" s="1"/>
      <c r="J810" s="1"/>
    </row>
    <row r="811" spans="4:10" ht="12.75" customHeight="1" x14ac:dyDescent="0.2">
      <c r="D811" s="1"/>
      <c r="J811" s="1"/>
    </row>
    <row r="812" spans="4:10" ht="12.75" customHeight="1" x14ac:dyDescent="0.2">
      <c r="D812" s="1"/>
      <c r="J812" s="1"/>
    </row>
    <row r="813" spans="4:10" ht="12.75" customHeight="1" x14ac:dyDescent="0.2">
      <c r="D813" s="1"/>
      <c r="J813" s="1"/>
    </row>
    <row r="814" spans="4:10" ht="12.75" customHeight="1" x14ac:dyDescent="0.2">
      <c r="D814" s="1"/>
      <c r="J814" s="1"/>
    </row>
    <row r="815" spans="4:10" ht="12.75" customHeight="1" x14ac:dyDescent="0.2">
      <c r="D815" s="1"/>
      <c r="J815" s="1"/>
    </row>
    <row r="816" spans="4:10" ht="12.75" customHeight="1" x14ac:dyDescent="0.2">
      <c r="D816" s="1"/>
      <c r="J816" s="1"/>
    </row>
    <row r="817" spans="4:10" ht="12.75" customHeight="1" x14ac:dyDescent="0.2">
      <c r="D817" s="1"/>
      <c r="J817" s="1"/>
    </row>
    <row r="818" spans="4:10" ht="12.75" customHeight="1" x14ac:dyDescent="0.2">
      <c r="D818" s="1"/>
      <c r="J818" s="1"/>
    </row>
    <row r="819" spans="4:10" ht="12.75" customHeight="1" x14ac:dyDescent="0.2">
      <c r="D819" s="1"/>
      <c r="J819" s="1"/>
    </row>
    <row r="820" spans="4:10" ht="12.75" customHeight="1" x14ac:dyDescent="0.2">
      <c r="D820" s="1"/>
      <c r="J820" s="1"/>
    </row>
    <row r="821" spans="4:10" ht="12.75" customHeight="1" x14ac:dyDescent="0.2">
      <c r="D821" s="1"/>
      <c r="J821" s="1"/>
    </row>
    <row r="822" spans="4:10" ht="12.75" customHeight="1" x14ac:dyDescent="0.2">
      <c r="D822" s="1"/>
      <c r="J822" s="1"/>
    </row>
    <row r="823" spans="4:10" ht="12.75" customHeight="1" x14ac:dyDescent="0.2">
      <c r="D823" s="1"/>
      <c r="J823" s="1"/>
    </row>
    <row r="824" spans="4:10" ht="12.75" customHeight="1" x14ac:dyDescent="0.2">
      <c r="D824" s="1"/>
      <c r="J824" s="1"/>
    </row>
    <row r="825" spans="4:10" ht="12.75" customHeight="1" x14ac:dyDescent="0.2">
      <c r="D825" s="1"/>
      <c r="J825" s="1"/>
    </row>
    <row r="826" spans="4:10" ht="12.75" customHeight="1" x14ac:dyDescent="0.2">
      <c r="D826" s="1"/>
      <c r="J826" s="1"/>
    </row>
    <row r="827" spans="4:10" ht="12.75" customHeight="1" x14ac:dyDescent="0.2">
      <c r="D827" s="1"/>
      <c r="J827" s="1"/>
    </row>
    <row r="828" spans="4:10" ht="12.75" customHeight="1" x14ac:dyDescent="0.2">
      <c r="D828" s="1"/>
      <c r="J828" s="1"/>
    </row>
    <row r="829" spans="4:10" ht="12.75" customHeight="1" x14ac:dyDescent="0.2">
      <c r="D829" s="1"/>
      <c r="J829" s="1"/>
    </row>
    <row r="830" spans="4:10" ht="12.75" customHeight="1" x14ac:dyDescent="0.2">
      <c r="D830" s="1"/>
      <c r="J830" s="1"/>
    </row>
    <row r="831" spans="4:10" ht="12.75" customHeight="1" x14ac:dyDescent="0.2">
      <c r="D831" s="1"/>
      <c r="J831" s="1"/>
    </row>
    <row r="832" spans="4:10" ht="12.75" customHeight="1" x14ac:dyDescent="0.2">
      <c r="D832" s="1"/>
      <c r="J832" s="1"/>
    </row>
    <row r="833" spans="4:10" ht="12.75" customHeight="1" x14ac:dyDescent="0.2">
      <c r="D833" s="1"/>
      <c r="J833" s="1"/>
    </row>
    <row r="834" spans="4:10" ht="12.75" customHeight="1" x14ac:dyDescent="0.2">
      <c r="D834" s="1"/>
      <c r="J834" s="1"/>
    </row>
    <row r="835" spans="4:10" ht="12.75" customHeight="1" x14ac:dyDescent="0.2">
      <c r="D835" s="1"/>
      <c r="J835" s="1"/>
    </row>
    <row r="836" spans="4:10" ht="12.75" customHeight="1" x14ac:dyDescent="0.2">
      <c r="D836" s="1"/>
      <c r="J836" s="1"/>
    </row>
    <row r="837" spans="4:10" ht="12.75" customHeight="1" x14ac:dyDescent="0.2">
      <c r="D837" s="1"/>
      <c r="J837" s="1"/>
    </row>
    <row r="838" spans="4:10" ht="12.75" customHeight="1" x14ac:dyDescent="0.2">
      <c r="D838" s="1"/>
      <c r="J838" s="1"/>
    </row>
    <row r="839" spans="4:10" ht="12.75" customHeight="1" x14ac:dyDescent="0.2">
      <c r="D839" s="1"/>
      <c r="J839" s="1"/>
    </row>
    <row r="840" spans="4:10" ht="12.75" customHeight="1" x14ac:dyDescent="0.2">
      <c r="D840" s="1"/>
      <c r="J840" s="1"/>
    </row>
    <row r="841" spans="4:10" ht="12.75" customHeight="1" x14ac:dyDescent="0.2">
      <c r="D841" s="1"/>
      <c r="J841" s="1"/>
    </row>
    <row r="842" spans="4:10" ht="12.75" customHeight="1" x14ac:dyDescent="0.2">
      <c r="D842" s="1"/>
      <c r="J842" s="1"/>
    </row>
    <row r="843" spans="4:10" ht="12.75" customHeight="1" x14ac:dyDescent="0.2">
      <c r="D843" s="1"/>
      <c r="J843" s="1"/>
    </row>
    <row r="844" spans="4:10" ht="12.75" customHeight="1" x14ac:dyDescent="0.2">
      <c r="D844" s="1"/>
      <c r="J844" s="1"/>
    </row>
    <row r="845" spans="4:10" ht="12.75" customHeight="1" x14ac:dyDescent="0.2">
      <c r="D845" s="1"/>
      <c r="J845" s="1"/>
    </row>
    <row r="846" spans="4:10" ht="12.75" customHeight="1" x14ac:dyDescent="0.2">
      <c r="D846" s="1"/>
      <c r="J846" s="1"/>
    </row>
    <row r="847" spans="4:10" ht="12.75" customHeight="1" x14ac:dyDescent="0.2">
      <c r="D847" s="1"/>
      <c r="J847" s="1"/>
    </row>
    <row r="848" spans="4:10" ht="12.75" customHeight="1" x14ac:dyDescent="0.2">
      <c r="D848" s="1"/>
      <c r="J848" s="1"/>
    </row>
    <row r="849" spans="4:10" ht="12.75" customHeight="1" x14ac:dyDescent="0.2">
      <c r="D849" s="1"/>
      <c r="J849" s="1"/>
    </row>
    <row r="850" spans="4:10" ht="12.75" customHeight="1" x14ac:dyDescent="0.2">
      <c r="D850" s="1"/>
      <c r="J850" s="1"/>
    </row>
    <row r="851" spans="4:10" ht="12.75" customHeight="1" x14ac:dyDescent="0.2">
      <c r="D851" s="1"/>
      <c r="J851" s="1"/>
    </row>
    <row r="852" spans="4:10" ht="12.75" customHeight="1" x14ac:dyDescent="0.2">
      <c r="D852" s="1"/>
      <c r="J852" s="1"/>
    </row>
    <row r="853" spans="4:10" ht="12.75" customHeight="1" x14ac:dyDescent="0.2">
      <c r="D853" s="1"/>
      <c r="J853" s="1"/>
    </row>
    <row r="854" spans="4:10" ht="12.75" customHeight="1" x14ac:dyDescent="0.2">
      <c r="D854" s="1"/>
      <c r="J854" s="1"/>
    </row>
    <row r="855" spans="4:10" ht="12.75" customHeight="1" x14ac:dyDescent="0.2">
      <c r="D855" s="1"/>
      <c r="J855" s="1"/>
    </row>
    <row r="856" spans="4:10" ht="12.75" customHeight="1" x14ac:dyDescent="0.2">
      <c r="D856" s="1"/>
      <c r="J856" s="1"/>
    </row>
    <row r="857" spans="4:10" ht="12.75" customHeight="1" x14ac:dyDescent="0.2">
      <c r="D857" s="1"/>
      <c r="J857" s="1"/>
    </row>
    <row r="858" spans="4:10" ht="12.75" customHeight="1" x14ac:dyDescent="0.2">
      <c r="D858" s="1"/>
      <c r="J858" s="1"/>
    </row>
    <row r="859" spans="4:10" ht="12.75" customHeight="1" x14ac:dyDescent="0.2">
      <c r="D859" s="1"/>
      <c r="J859" s="1"/>
    </row>
    <row r="860" spans="4:10" ht="12.75" customHeight="1" x14ac:dyDescent="0.2">
      <c r="D860" s="1"/>
      <c r="J860" s="1"/>
    </row>
    <row r="861" spans="4:10" ht="12.75" customHeight="1" x14ac:dyDescent="0.2">
      <c r="D861" s="1"/>
      <c r="J861" s="1"/>
    </row>
    <row r="862" spans="4:10" ht="12.75" customHeight="1" x14ac:dyDescent="0.2">
      <c r="D862" s="1"/>
      <c r="J862" s="1"/>
    </row>
    <row r="863" spans="4:10" ht="12.75" customHeight="1" x14ac:dyDescent="0.2">
      <c r="D863" s="1"/>
      <c r="J863" s="1"/>
    </row>
    <row r="864" spans="4:10" ht="12.75" customHeight="1" x14ac:dyDescent="0.2">
      <c r="D864" s="1"/>
      <c r="J864" s="1"/>
    </row>
    <row r="865" spans="4:10" ht="12.75" customHeight="1" x14ac:dyDescent="0.2">
      <c r="D865" s="1"/>
      <c r="J865" s="1"/>
    </row>
    <row r="866" spans="4:10" ht="12.75" customHeight="1" x14ac:dyDescent="0.2">
      <c r="D866" s="1"/>
      <c r="J866" s="1"/>
    </row>
    <row r="867" spans="4:10" ht="12.75" customHeight="1" x14ac:dyDescent="0.2">
      <c r="D867" s="1"/>
      <c r="J867" s="1"/>
    </row>
    <row r="868" spans="4:10" ht="12.75" customHeight="1" x14ac:dyDescent="0.2">
      <c r="D868" s="1"/>
      <c r="J868" s="1"/>
    </row>
    <row r="869" spans="4:10" ht="12.75" customHeight="1" x14ac:dyDescent="0.2">
      <c r="D869" s="1"/>
      <c r="J869" s="1"/>
    </row>
    <row r="870" spans="4:10" ht="12.75" customHeight="1" x14ac:dyDescent="0.2">
      <c r="D870" s="1"/>
      <c r="J870" s="1"/>
    </row>
    <row r="871" spans="4:10" ht="12.75" customHeight="1" x14ac:dyDescent="0.2">
      <c r="D871" s="1"/>
      <c r="J871" s="1"/>
    </row>
    <row r="872" spans="4:10" ht="12.75" customHeight="1" x14ac:dyDescent="0.2">
      <c r="D872" s="1"/>
      <c r="J872" s="1"/>
    </row>
    <row r="873" spans="4:10" ht="12.75" customHeight="1" x14ac:dyDescent="0.2">
      <c r="D873" s="1"/>
      <c r="J873" s="1"/>
    </row>
    <row r="874" spans="4:10" ht="12.75" customHeight="1" x14ac:dyDescent="0.2">
      <c r="D874" s="1"/>
      <c r="J874" s="1"/>
    </row>
    <row r="875" spans="4:10" ht="12.75" customHeight="1" x14ac:dyDescent="0.2">
      <c r="D875" s="1"/>
      <c r="J875" s="1"/>
    </row>
    <row r="876" spans="4:10" ht="12.75" customHeight="1" x14ac:dyDescent="0.2">
      <c r="D876" s="1"/>
      <c r="J876" s="1"/>
    </row>
    <row r="877" spans="4:10" ht="12.75" customHeight="1" x14ac:dyDescent="0.2">
      <c r="D877" s="1"/>
      <c r="J877" s="1"/>
    </row>
    <row r="878" spans="4:10" ht="12.75" customHeight="1" x14ac:dyDescent="0.2">
      <c r="D878" s="1"/>
      <c r="J878" s="1"/>
    </row>
    <row r="879" spans="4:10" ht="12.75" customHeight="1" x14ac:dyDescent="0.2">
      <c r="D879" s="1"/>
      <c r="J879" s="1"/>
    </row>
    <row r="880" spans="4:10" ht="12.75" customHeight="1" x14ac:dyDescent="0.2">
      <c r="D880" s="1"/>
      <c r="J880" s="1"/>
    </row>
    <row r="881" spans="4:10" ht="12.75" customHeight="1" x14ac:dyDescent="0.2">
      <c r="D881" s="1"/>
      <c r="J881" s="1"/>
    </row>
    <row r="882" spans="4:10" ht="12.75" customHeight="1" x14ac:dyDescent="0.2">
      <c r="D882" s="1"/>
      <c r="J882" s="1"/>
    </row>
    <row r="883" spans="4:10" ht="12.75" customHeight="1" x14ac:dyDescent="0.2">
      <c r="D883" s="1"/>
      <c r="J883" s="1"/>
    </row>
    <row r="884" spans="4:10" ht="12.75" customHeight="1" x14ac:dyDescent="0.2">
      <c r="D884" s="1"/>
      <c r="J884" s="1"/>
    </row>
    <row r="885" spans="4:10" ht="12.75" customHeight="1" x14ac:dyDescent="0.2">
      <c r="D885" s="1"/>
      <c r="J885" s="1"/>
    </row>
    <row r="886" spans="4:10" ht="12.75" customHeight="1" x14ac:dyDescent="0.2">
      <c r="D886" s="1"/>
      <c r="J886" s="1"/>
    </row>
    <row r="887" spans="4:10" ht="12.75" customHeight="1" x14ac:dyDescent="0.2">
      <c r="D887" s="1"/>
      <c r="J887" s="1"/>
    </row>
    <row r="888" spans="4:10" ht="12.75" customHeight="1" x14ac:dyDescent="0.2">
      <c r="D888" s="1"/>
      <c r="J888" s="1"/>
    </row>
    <row r="889" spans="4:10" ht="12.75" customHeight="1" x14ac:dyDescent="0.2">
      <c r="D889" s="1"/>
      <c r="J889" s="1"/>
    </row>
    <row r="890" spans="4:10" ht="12.75" customHeight="1" x14ac:dyDescent="0.2">
      <c r="D890" s="1"/>
      <c r="J890" s="1"/>
    </row>
    <row r="891" spans="4:10" ht="12.75" customHeight="1" x14ac:dyDescent="0.2">
      <c r="D891" s="1"/>
      <c r="J891" s="1"/>
    </row>
    <row r="892" spans="4:10" ht="12.75" customHeight="1" x14ac:dyDescent="0.2">
      <c r="D892" s="1"/>
      <c r="J892" s="1"/>
    </row>
    <row r="893" spans="4:10" ht="12.75" customHeight="1" x14ac:dyDescent="0.2">
      <c r="D893" s="1"/>
      <c r="J893" s="1"/>
    </row>
    <row r="894" spans="4:10" ht="12.75" customHeight="1" x14ac:dyDescent="0.2">
      <c r="D894" s="1"/>
      <c r="J894" s="1"/>
    </row>
    <row r="895" spans="4:10" ht="12.75" customHeight="1" x14ac:dyDescent="0.2">
      <c r="D895" s="1"/>
      <c r="J895" s="1"/>
    </row>
    <row r="896" spans="4:10" ht="12.75" customHeight="1" x14ac:dyDescent="0.2">
      <c r="D896" s="1"/>
      <c r="J896" s="1"/>
    </row>
    <row r="897" spans="4:10" ht="12.75" customHeight="1" x14ac:dyDescent="0.2">
      <c r="D897" s="1"/>
      <c r="J897" s="1"/>
    </row>
    <row r="898" spans="4:10" ht="12.75" customHeight="1" x14ac:dyDescent="0.2">
      <c r="D898" s="1"/>
      <c r="J898" s="1"/>
    </row>
    <row r="899" spans="4:10" ht="12.75" customHeight="1" x14ac:dyDescent="0.2">
      <c r="D899" s="1"/>
      <c r="J899" s="1"/>
    </row>
    <row r="900" spans="4:10" ht="12.75" customHeight="1" x14ac:dyDescent="0.2">
      <c r="D900" s="1"/>
      <c r="J900" s="1"/>
    </row>
    <row r="901" spans="4:10" ht="12.75" customHeight="1" x14ac:dyDescent="0.2">
      <c r="D901" s="1"/>
      <c r="J901" s="1"/>
    </row>
    <row r="902" spans="4:10" ht="12.75" customHeight="1" x14ac:dyDescent="0.2">
      <c r="D902" s="1"/>
      <c r="J902" s="1"/>
    </row>
    <row r="903" spans="4:10" ht="12.75" customHeight="1" x14ac:dyDescent="0.2">
      <c r="D903" s="1"/>
      <c r="J903" s="1"/>
    </row>
    <row r="904" spans="4:10" ht="12.75" customHeight="1" x14ac:dyDescent="0.2">
      <c r="D904" s="1"/>
      <c r="J904" s="1"/>
    </row>
    <row r="905" spans="4:10" ht="12.75" customHeight="1" x14ac:dyDescent="0.2">
      <c r="D905" s="1"/>
      <c r="J905" s="1"/>
    </row>
    <row r="906" spans="4:10" ht="12.75" customHeight="1" x14ac:dyDescent="0.2">
      <c r="D906" s="1"/>
      <c r="J906" s="1"/>
    </row>
    <row r="907" spans="4:10" ht="12.75" customHeight="1" x14ac:dyDescent="0.2">
      <c r="D907" s="1"/>
      <c r="J907" s="1"/>
    </row>
    <row r="908" spans="4:10" ht="12.75" customHeight="1" x14ac:dyDescent="0.2">
      <c r="D908" s="1"/>
      <c r="J908" s="1"/>
    </row>
    <row r="909" spans="4:10" ht="12.75" customHeight="1" x14ac:dyDescent="0.2">
      <c r="D909" s="1"/>
      <c r="J909" s="1"/>
    </row>
    <row r="910" spans="4:10" ht="12.75" customHeight="1" x14ac:dyDescent="0.2">
      <c r="D910" s="1"/>
      <c r="J910" s="1"/>
    </row>
    <row r="911" spans="4:10" ht="12.75" customHeight="1" x14ac:dyDescent="0.2">
      <c r="D911" s="1"/>
      <c r="J911" s="1"/>
    </row>
    <row r="912" spans="4:10" ht="12.75" customHeight="1" x14ac:dyDescent="0.2">
      <c r="D912" s="1"/>
      <c r="J912" s="1"/>
    </row>
    <row r="913" spans="4:10" ht="12.75" customHeight="1" x14ac:dyDescent="0.2">
      <c r="D913" s="1"/>
      <c r="J913" s="1"/>
    </row>
    <row r="914" spans="4:10" ht="12.75" customHeight="1" x14ac:dyDescent="0.2">
      <c r="D914" s="1"/>
      <c r="J914" s="1"/>
    </row>
    <row r="915" spans="4:10" ht="12.75" customHeight="1" x14ac:dyDescent="0.2">
      <c r="D915" s="1"/>
      <c r="J915" s="1"/>
    </row>
    <row r="916" spans="4:10" ht="12.75" customHeight="1" x14ac:dyDescent="0.2">
      <c r="D916" s="1"/>
      <c r="J916" s="1"/>
    </row>
    <row r="917" spans="4:10" ht="12.75" customHeight="1" x14ac:dyDescent="0.2">
      <c r="D917" s="1"/>
      <c r="J917" s="1"/>
    </row>
    <row r="918" spans="4:10" ht="12.75" customHeight="1" x14ac:dyDescent="0.2">
      <c r="D918" s="1"/>
      <c r="J918" s="1"/>
    </row>
    <row r="919" spans="4:10" ht="12.75" customHeight="1" x14ac:dyDescent="0.2">
      <c r="D919" s="1"/>
      <c r="J919" s="1"/>
    </row>
    <row r="920" spans="4:10" ht="12.75" customHeight="1" x14ac:dyDescent="0.2">
      <c r="D920" s="1"/>
      <c r="J920" s="1"/>
    </row>
    <row r="921" spans="4:10" ht="12.75" customHeight="1" x14ac:dyDescent="0.2">
      <c r="D921" s="1"/>
      <c r="J921" s="1"/>
    </row>
    <row r="922" spans="4:10" ht="12.75" customHeight="1" x14ac:dyDescent="0.2">
      <c r="D922" s="1"/>
      <c r="J922" s="1"/>
    </row>
    <row r="923" spans="4:10" ht="12.75" customHeight="1" x14ac:dyDescent="0.2">
      <c r="D923" s="1"/>
      <c r="J923" s="1"/>
    </row>
    <row r="924" spans="4:10" ht="12.75" customHeight="1" x14ac:dyDescent="0.2">
      <c r="D924" s="1"/>
      <c r="J924" s="1"/>
    </row>
    <row r="925" spans="4:10" ht="12.75" customHeight="1" x14ac:dyDescent="0.2">
      <c r="D925" s="1"/>
      <c r="J925" s="1"/>
    </row>
    <row r="926" spans="4:10" ht="12.75" customHeight="1" x14ac:dyDescent="0.2">
      <c r="D926" s="1"/>
      <c r="J926" s="1"/>
    </row>
    <row r="927" spans="4:10" ht="12.75" customHeight="1" x14ac:dyDescent="0.2">
      <c r="D927" s="1"/>
      <c r="J927" s="1"/>
    </row>
    <row r="928" spans="4:10" ht="12.75" customHeight="1" x14ac:dyDescent="0.2">
      <c r="D928" s="1"/>
      <c r="J928" s="1"/>
    </row>
    <row r="929" spans="4:10" ht="12.75" customHeight="1" x14ac:dyDescent="0.2">
      <c r="D929" s="1"/>
      <c r="J929" s="1"/>
    </row>
    <row r="930" spans="4:10" ht="12.75" customHeight="1" x14ac:dyDescent="0.2">
      <c r="D930" s="1"/>
      <c r="J930" s="1"/>
    </row>
    <row r="931" spans="4:10" ht="12.75" customHeight="1" x14ac:dyDescent="0.2">
      <c r="D931" s="1"/>
      <c r="J931" s="1"/>
    </row>
    <row r="932" spans="4:10" ht="12.75" customHeight="1" x14ac:dyDescent="0.2">
      <c r="D932" s="1"/>
      <c r="J932" s="1"/>
    </row>
    <row r="933" spans="4:10" ht="12.75" customHeight="1" x14ac:dyDescent="0.2">
      <c r="D933" s="1"/>
      <c r="J933" s="1"/>
    </row>
    <row r="934" spans="4:10" ht="12.75" customHeight="1" x14ac:dyDescent="0.2">
      <c r="D934" s="1"/>
      <c r="J934" s="1"/>
    </row>
    <row r="935" spans="4:10" ht="12.75" customHeight="1" x14ac:dyDescent="0.2">
      <c r="D935" s="1"/>
      <c r="J935" s="1"/>
    </row>
    <row r="936" spans="4:10" ht="12.75" customHeight="1" x14ac:dyDescent="0.2">
      <c r="D936" s="1"/>
      <c r="J936" s="1"/>
    </row>
    <row r="937" spans="4:10" ht="12.75" customHeight="1" x14ac:dyDescent="0.2">
      <c r="D937" s="1"/>
      <c r="J937" s="1"/>
    </row>
    <row r="938" spans="4:10" ht="12.75" customHeight="1" x14ac:dyDescent="0.2">
      <c r="D938" s="1"/>
      <c r="J938" s="1"/>
    </row>
    <row r="939" spans="4:10" ht="12.75" customHeight="1" x14ac:dyDescent="0.2">
      <c r="D939" s="1"/>
      <c r="J939" s="1"/>
    </row>
    <row r="940" spans="4:10" ht="12.75" customHeight="1" x14ac:dyDescent="0.2">
      <c r="D940" s="1"/>
      <c r="J940" s="1"/>
    </row>
    <row r="941" spans="4:10" ht="12.75" customHeight="1" x14ac:dyDescent="0.2">
      <c r="D941" s="1"/>
      <c r="J941" s="1"/>
    </row>
    <row r="942" spans="4:10" ht="12.75" customHeight="1" x14ac:dyDescent="0.2">
      <c r="D942" s="1"/>
      <c r="J942" s="1"/>
    </row>
    <row r="943" spans="4:10" ht="12.75" customHeight="1" x14ac:dyDescent="0.2">
      <c r="D943" s="1"/>
      <c r="J943" s="1"/>
    </row>
    <row r="944" spans="4:10" ht="12.75" customHeight="1" x14ac:dyDescent="0.2">
      <c r="D944" s="1"/>
      <c r="J944" s="1"/>
    </row>
    <row r="945" spans="4:10" ht="12.75" customHeight="1" x14ac:dyDescent="0.2">
      <c r="D945" s="1"/>
      <c r="J945" s="1"/>
    </row>
    <row r="946" spans="4:10" ht="12.75" customHeight="1" x14ac:dyDescent="0.2">
      <c r="D946" s="1"/>
      <c r="J946" s="1"/>
    </row>
    <row r="947" spans="4:10" ht="12.75" customHeight="1" x14ac:dyDescent="0.2">
      <c r="D947" s="1"/>
      <c r="J947" s="1"/>
    </row>
    <row r="948" spans="4:10" ht="12.75" customHeight="1" x14ac:dyDescent="0.2">
      <c r="D948" s="1"/>
      <c r="J948" s="1"/>
    </row>
    <row r="949" spans="4:10" ht="12.75" customHeight="1" x14ac:dyDescent="0.2">
      <c r="D949" s="1"/>
      <c r="J949" s="1"/>
    </row>
    <row r="950" spans="4:10" ht="12.75" customHeight="1" x14ac:dyDescent="0.2">
      <c r="D950" s="1"/>
      <c r="J950" s="1"/>
    </row>
    <row r="951" spans="4:10" ht="12.75" customHeight="1" x14ac:dyDescent="0.2">
      <c r="D951" s="1"/>
      <c r="J951" s="1"/>
    </row>
    <row r="952" spans="4:10" ht="12.75" customHeight="1" x14ac:dyDescent="0.2">
      <c r="D952" s="1"/>
      <c r="J952" s="1"/>
    </row>
    <row r="953" spans="4:10" ht="12.75" customHeight="1" x14ac:dyDescent="0.2">
      <c r="D953" s="1"/>
      <c r="J953" s="1"/>
    </row>
    <row r="954" spans="4:10" ht="12.75" customHeight="1" x14ac:dyDescent="0.2">
      <c r="D954" s="1"/>
      <c r="J954" s="1"/>
    </row>
    <row r="955" spans="4:10" ht="12.75" customHeight="1" x14ac:dyDescent="0.2">
      <c r="D955" s="1"/>
      <c r="J955" s="1"/>
    </row>
    <row r="956" spans="4:10" ht="12.75" customHeight="1" x14ac:dyDescent="0.2">
      <c r="D956" s="1"/>
      <c r="J956" s="1"/>
    </row>
    <row r="957" spans="4:10" ht="12.75" customHeight="1" x14ac:dyDescent="0.2">
      <c r="D957" s="1"/>
      <c r="J957" s="1"/>
    </row>
    <row r="958" spans="4:10" ht="12.75" customHeight="1" x14ac:dyDescent="0.2">
      <c r="D958" s="1"/>
      <c r="J958" s="1"/>
    </row>
    <row r="959" spans="4:10" ht="12.75" customHeight="1" x14ac:dyDescent="0.2">
      <c r="D959" s="1"/>
      <c r="J959" s="1"/>
    </row>
    <row r="960" spans="4:10" ht="12.75" customHeight="1" x14ac:dyDescent="0.2">
      <c r="D960" s="1"/>
      <c r="J960" s="1"/>
    </row>
    <row r="961" spans="4:10" ht="12.75" customHeight="1" x14ac:dyDescent="0.2">
      <c r="D961" s="1"/>
      <c r="J961" s="1"/>
    </row>
    <row r="962" spans="4:10" ht="12.75" customHeight="1" x14ac:dyDescent="0.2">
      <c r="D962" s="1"/>
      <c r="J962" s="1"/>
    </row>
    <row r="963" spans="4:10" ht="12.75" customHeight="1" x14ac:dyDescent="0.2">
      <c r="D963" s="1"/>
      <c r="J963" s="1"/>
    </row>
    <row r="964" spans="4:10" ht="12.75" customHeight="1" x14ac:dyDescent="0.2">
      <c r="D964" s="1"/>
      <c r="J964" s="1"/>
    </row>
    <row r="965" spans="4:10" ht="12.75" customHeight="1" x14ac:dyDescent="0.2">
      <c r="D965" s="1"/>
      <c r="J965" s="1"/>
    </row>
    <row r="966" spans="4:10" ht="12.75" customHeight="1" x14ac:dyDescent="0.2">
      <c r="D966" s="1"/>
      <c r="J966" s="1"/>
    </row>
    <row r="967" spans="4:10" ht="12.75" customHeight="1" x14ac:dyDescent="0.2">
      <c r="D967" s="1"/>
      <c r="J967" s="1"/>
    </row>
    <row r="968" spans="4:10" ht="12.75" customHeight="1" x14ac:dyDescent="0.2">
      <c r="D968" s="1"/>
      <c r="J968" s="1"/>
    </row>
    <row r="969" spans="4:10" ht="12.75" customHeight="1" x14ac:dyDescent="0.2">
      <c r="D969" s="1"/>
      <c r="J969" s="1"/>
    </row>
    <row r="970" spans="4:10" ht="12.75" customHeight="1" x14ac:dyDescent="0.2">
      <c r="D970" s="1"/>
      <c r="J970" s="1"/>
    </row>
    <row r="971" spans="4:10" ht="12.75" customHeight="1" x14ac:dyDescent="0.2">
      <c r="D971" s="1"/>
      <c r="J971" s="1"/>
    </row>
    <row r="972" spans="4:10" ht="12.75" customHeight="1" x14ac:dyDescent="0.2">
      <c r="D972" s="1"/>
      <c r="J972" s="1"/>
    </row>
    <row r="973" spans="4:10" ht="12.75" customHeight="1" x14ac:dyDescent="0.2">
      <c r="D973" s="1"/>
      <c r="J973" s="1"/>
    </row>
    <row r="974" spans="4:10" ht="12.75" customHeight="1" x14ac:dyDescent="0.2">
      <c r="D974" s="1"/>
      <c r="J974" s="1"/>
    </row>
    <row r="975" spans="4:10" ht="12.75" customHeight="1" x14ac:dyDescent="0.2">
      <c r="D975" s="1"/>
      <c r="J975" s="1"/>
    </row>
    <row r="976" spans="4:10" ht="12.75" customHeight="1" x14ac:dyDescent="0.2">
      <c r="D976" s="1"/>
      <c r="J976" s="1"/>
    </row>
    <row r="977" spans="4:10" ht="12.75" customHeight="1" x14ac:dyDescent="0.2">
      <c r="D977" s="1"/>
      <c r="J977" s="1"/>
    </row>
    <row r="978" spans="4:10" ht="12.75" customHeight="1" x14ac:dyDescent="0.2">
      <c r="D978" s="1"/>
      <c r="J978" s="1"/>
    </row>
    <row r="979" spans="4:10" ht="12.75" customHeight="1" x14ac:dyDescent="0.2">
      <c r="D979" s="1"/>
      <c r="J979" s="1"/>
    </row>
    <row r="980" spans="4:10" ht="12.75" customHeight="1" x14ac:dyDescent="0.2">
      <c r="D980" s="1"/>
      <c r="J980" s="1"/>
    </row>
    <row r="981" spans="4:10" ht="12.75" customHeight="1" x14ac:dyDescent="0.2">
      <c r="D981" s="1"/>
      <c r="J981" s="1"/>
    </row>
    <row r="982" spans="4:10" ht="12.75" customHeight="1" x14ac:dyDescent="0.2">
      <c r="D982" s="1"/>
      <c r="J982" s="1"/>
    </row>
    <row r="983" spans="4:10" ht="12.75" customHeight="1" x14ac:dyDescent="0.2">
      <c r="D983" s="1"/>
      <c r="J983" s="1"/>
    </row>
    <row r="984" spans="4:10" ht="12.75" customHeight="1" x14ac:dyDescent="0.2">
      <c r="D984" s="1"/>
      <c r="J984" s="1"/>
    </row>
    <row r="985" spans="4:10" ht="12.75" customHeight="1" x14ac:dyDescent="0.2">
      <c r="D985" s="1"/>
      <c r="J985" s="1"/>
    </row>
    <row r="986" spans="4:10" ht="12.75" customHeight="1" x14ac:dyDescent="0.2">
      <c r="D986" s="1"/>
      <c r="J986" s="1"/>
    </row>
    <row r="987" spans="4:10" ht="12.75" customHeight="1" x14ac:dyDescent="0.2">
      <c r="D987" s="1"/>
      <c r="J987" s="1"/>
    </row>
    <row r="988" spans="4:10" ht="12.75" customHeight="1" x14ac:dyDescent="0.2">
      <c r="D988" s="1"/>
      <c r="J988" s="1"/>
    </row>
    <row r="989" spans="4:10" ht="12.75" customHeight="1" x14ac:dyDescent="0.2">
      <c r="D989" s="1"/>
      <c r="J989" s="1"/>
    </row>
    <row r="990" spans="4:10" ht="12.75" customHeight="1" x14ac:dyDescent="0.2">
      <c r="D990" s="1"/>
      <c r="J990" s="1"/>
    </row>
    <row r="991" spans="4:10" ht="12.75" customHeight="1" x14ac:dyDescent="0.2">
      <c r="D991" s="1"/>
      <c r="J991" s="1"/>
    </row>
    <row r="992" spans="4:10" ht="12.75" customHeight="1" x14ac:dyDescent="0.2">
      <c r="D992" s="1"/>
      <c r="J992" s="1"/>
    </row>
    <row r="993" spans="4:10" ht="12.75" customHeight="1" x14ac:dyDescent="0.2">
      <c r="D993" s="1"/>
      <c r="J993" s="1"/>
    </row>
    <row r="994" spans="4:10" ht="12.75" customHeight="1" x14ac:dyDescent="0.2">
      <c r="D994" s="1"/>
      <c r="J994" s="1"/>
    </row>
    <row r="995" spans="4:10" ht="12.75" customHeight="1" x14ac:dyDescent="0.2">
      <c r="D995" s="1"/>
      <c r="J995" s="1"/>
    </row>
    <row r="996" spans="4:10" ht="12.75" customHeight="1" x14ac:dyDescent="0.2">
      <c r="D996" s="1"/>
      <c r="J996" s="1"/>
    </row>
    <row r="997" spans="4:10" ht="12.75" customHeight="1" x14ac:dyDescent="0.2">
      <c r="D997" s="1"/>
      <c r="J997" s="1"/>
    </row>
    <row r="998" spans="4:10" ht="12.75" customHeight="1" x14ac:dyDescent="0.2">
      <c r="D998" s="1"/>
      <c r="J998" s="1"/>
    </row>
  </sheetData>
  <sheetProtection algorithmName="SHA-512" hashValue="OIa/laBoD5juiogGsRnf5ZussGpyGB+jmO10zfy8S+TxaGm63UDCU18yH1wcbB8nd5iWUNRWjJ6qE9qYdLp+Wg==" saltValue="QqLjKtjQlnLsPOtpG4/ETg==" spinCount="100000" sheet="1" objects="1" scenarios="1"/>
  <mergeCells count="2">
    <mergeCell ref="B32:L32"/>
    <mergeCell ref="A31:L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Stocker Enterprise Budget</vt:lpstr>
      <vt:lpstr>Feed Cost Calculator</vt:lpstr>
      <vt:lpstr>Labor Cost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dc:creator>
  <cp:lastModifiedBy>WILLIAM HALFMAN</cp:lastModifiedBy>
  <dcterms:created xsi:type="dcterms:W3CDTF">2017-01-23T19:19:44Z</dcterms:created>
  <dcterms:modified xsi:type="dcterms:W3CDTF">2025-04-30T18:34:06Z</dcterms:modified>
</cp:coreProperties>
</file>