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whalfman\Downloads\"/>
    </mc:Choice>
  </mc:AlternateContent>
  <xr:revisionPtr revIDLastSave="0" documentId="13_ncr:1_{44FF243A-0636-4F1E-8402-08A07BB2D3F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xample Inputs" sheetId="1" r:id="rId1"/>
    <sheet name="Holstein bull calf birth to 400" sheetId="14" r:id="rId2"/>
    <sheet name="Beef x dairy calf birth to 400" sheetId="13" r:id="rId3"/>
    <sheet name="Beef x dairy steers 400-1550" sheetId="12" r:id="rId4"/>
    <sheet name="Beef x dairy heifers 400-1450" sheetId="16" r:id="rId5"/>
    <sheet name="Holstein 400-800 lbs" sheetId="3" r:id="rId6"/>
    <sheet name="Holstein 400-1550 " sheetId="5" r:id="rId7"/>
    <sheet name="Holstein 800-1550" sheetId="6" r:id="rId8"/>
    <sheet name="Finish beef steer yearlings" sheetId="7" r:id="rId9"/>
    <sheet name="Finish beef heifer yearlings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4" l="1"/>
  <c r="H22" i="14"/>
  <c r="E54" i="16"/>
  <c r="H35" i="16"/>
  <c r="H34" i="16"/>
  <c r="H33" i="16"/>
  <c r="H32" i="16"/>
  <c r="H31" i="16"/>
  <c r="H30" i="16"/>
  <c r="H29" i="16"/>
  <c r="H19" i="16"/>
  <c r="H18" i="16"/>
  <c r="H39" i="16" s="1"/>
  <c r="H46" i="16" s="1"/>
  <c r="H15" i="16"/>
  <c r="H14" i="16"/>
  <c r="H16" i="16" s="1"/>
  <c r="D27" i="16" s="1"/>
  <c r="H9" i="16"/>
  <c r="H43" i="16" s="1"/>
  <c r="H27" i="16" l="1"/>
  <c r="D28" i="16"/>
  <c r="H28" i="16" s="1"/>
  <c r="H26" i="16"/>
  <c r="H32" i="6"/>
  <c r="H32" i="13"/>
  <c r="H32" i="14"/>
  <c r="H36" i="16" l="1"/>
  <c r="D39" i="1"/>
  <c r="E54" i="14"/>
  <c r="H9" i="14"/>
  <c r="H43" i="14" s="1"/>
  <c r="H19" i="14"/>
  <c r="H18" i="14"/>
  <c r="H14" i="14"/>
  <c r="H16" i="14" s="1"/>
  <c r="H15" i="14"/>
  <c r="D28" i="14"/>
  <c r="H28" i="14" s="1"/>
  <c r="H29" i="14"/>
  <c r="H30" i="14"/>
  <c r="H31" i="14"/>
  <c r="H33" i="14"/>
  <c r="H34" i="14"/>
  <c r="H35" i="14"/>
  <c r="H39" i="14"/>
  <c r="H46" i="14"/>
  <c r="E54" i="11"/>
  <c r="E54" i="7"/>
  <c r="E54" i="6"/>
  <c r="E54" i="5"/>
  <c r="E54" i="3"/>
  <c r="E54" i="12"/>
  <c r="F41" i="1"/>
  <c r="H9" i="12"/>
  <c r="H43" i="12" s="1"/>
  <c r="H35" i="12"/>
  <c r="H34" i="12"/>
  <c r="H33" i="12"/>
  <c r="H32" i="12"/>
  <c r="H31" i="12"/>
  <c r="H30" i="12"/>
  <c r="H29" i="12"/>
  <c r="H19" i="12"/>
  <c r="H18" i="12" s="1"/>
  <c r="H15" i="12"/>
  <c r="H14" i="12"/>
  <c r="H16" i="12" s="1"/>
  <c r="D27" i="12" s="1"/>
  <c r="E54" i="13"/>
  <c r="H35" i="13"/>
  <c r="H34" i="13"/>
  <c r="H33" i="13"/>
  <c r="H31" i="13"/>
  <c r="H30" i="13"/>
  <c r="H29" i="13"/>
  <c r="H19" i="13"/>
  <c r="H18" i="13"/>
  <c r="H15" i="13"/>
  <c r="H14" i="13"/>
  <c r="H16" i="13" s="1"/>
  <c r="H9" i="13"/>
  <c r="H43" i="13" s="1"/>
  <c r="H39" i="13"/>
  <c r="H46" i="13" s="1"/>
  <c r="D28" i="13"/>
  <c r="H28" i="13" s="1"/>
  <c r="H19" i="11"/>
  <c r="H18" i="11" s="1"/>
  <c r="H35" i="11"/>
  <c r="H34" i="11"/>
  <c r="H33" i="11"/>
  <c r="H32" i="11"/>
  <c r="H31" i="11"/>
  <c r="H30" i="11"/>
  <c r="H29" i="11"/>
  <c r="H15" i="11"/>
  <c r="H14" i="11"/>
  <c r="H16" i="11" s="1"/>
  <c r="D27" i="11" s="1"/>
  <c r="H9" i="11"/>
  <c r="H43" i="11" s="1"/>
  <c r="H19" i="5"/>
  <c r="H18" i="5" s="1"/>
  <c r="H35" i="7"/>
  <c r="H34" i="7"/>
  <c r="H33" i="7"/>
  <c r="H32" i="7"/>
  <c r="H31" i="7"/>
  <c r="H30" i="7"/>
  <c r="H29" i="7"/>
  <c r="H19" i="7"/>
  <c r="H18" i="7" s="1"/>
  <c r="H15" i="7"/>
  <c r="H14" i="7"/>
  <c r="H16" i="7" s="1"/>
  <c r="D27" i="7" s="1"/>
  <c r="H9" i="7"/>
  <c r="H43" i="7" s="1"/>
  <c r="H35" i="6"/>
  <c r="H34" i="6"/>
  <c r="H33" i="6"/>
  <c r="H31" i="6"/>
  <c r="H30" i="6"/>
  <c r="H29" i="6"/>
  <c r="H19" i="6"/>
  <c r="H18" i="6" s="1"/>
  <c r="H15" i="6"/>
  <c r="H14" i="6"/>
  <c r="H16" i="6" s="1"/>
  <c r="H9" i="6"/>
  <c r="H43" i="6" s="1"/>
  <c r="H35" i="5"/>
  <c r="H34" i="5"/>
  <c r="H33" i="5"/>
  <c r="H32" i="5"/>
  <c r="H31" i="5"/>
  <c r="H30" i="5"/>
  <c r="H29" i="5"/>
  <c r="H14" i="5"/>
  <c r="H16" i="5" s="1"/>
  <c r="H15" i="5"/>
  <c r="H9" i="5"/>
  <c r="H43" i="5" s="1"/>
  <c r="H9" i="3"/>
  <c r="H43" i="3" s="1"/>
  <c r="H35" i="3"/>
  <c r="H34" i="3"/>
  <c r="H33" i="3"/>
  <c r="H32" i="3"/>
  <c r="H31" i="3"/>
  <c r="H30" i="3"/>
  <c r="H29" i="3"/>
  <c r="H19" i="3"/>
  <c r="H18" i="3"/>
  <c r="H15" i="3"/>
  <c r="H14" i="3"/>
  <c r="H16" i="3" s="1"/>
  <c r="H39" i="3"/>
  <c r="H46" i="3" s="1"/>
  <c r="D28" i="3"/>
  <c r="H28" i="3" s="1"/>
  <c r="H52" i="16" l="1"/>
  <c r="H41" i="16"/>
  <c r="H44" i="16"/>
  <c r="D28" i="11"/>
  <c r="H28" i="11" s="1"/>
  <c r="H39" i="11"/>
  <c r="H46" i="11" s="1"/>
  <c r="H27" i="11"/>
  <c r="D28" i="7"/>
  <c r="H28" i="7" s="1"/>
  <c r="H39" i="7"/>
  <c r="H46" i="7" s="1"/>
  <c r="H27" i="7"/>
  <c r="H39" i="6"/>
  <c r="H46" i="6" s="1"/>
  <c r="D28" i="6"/>
  <c r="H28" i="6" s="1"/>
  <c r="D28" i="5"/>
  <c r="H28" i="5" s="1"/>
  <c r="H39" i="5"/>
  <c r="H46" i="5" s="1"/>
  <c r="D28" i="12"/>
  <c r="H28" i="12" s="1"/>
  <c r="H39" i="12"/>
  <c r="H46" i="12" s="1"/>
  <c r="H27" i="12"/>
  <c r="D27" i="14"/>
  <c r="H27" i="14" s="1"/>
  <c r="H26" i="14"/>
  <c r="H26" i="11"/>
  <c r="H26" i="7"/>
  <c r="H26" i="6"/>
  <c r="D27" i="6"/>
  <c r="H27" i="6" s="1"/>
  <c r="H26" i="5"/>
  <c r="D27" i="5"/>
  <c r="H27" i="5" s="1"/>
  <c r="H26" i="3"/>
  <c r="D27" i="3"/>
  <c r="H27" i="3" s="1"/>
  <c r="H26" i="12"/>
  <c r="H26" i="13"/>
  <c r="D27" i="13"/>
  <c r="H27" i="13" s="1"/>
  <c r="H36" i="14" l="1"/>
  <c r="H44" i="14" s="1"/>
  <c r="H50" i="14" s="1"/>
  <c r="H50" i="16"/>
  <c r="H49" i="16"/>
  <c r="H45" i="16"/>
  <c r="H47" i="16" s="1"/>
  <c r="H36" i="12"/>
  <c r="H41" i="12" s="1"/>
  <c r="H36" i="11"/>
  <c r="H41" i="11" s="1"/>
  <c r="H36" i="7"/>
  <c r="H44" i="7" s="1"/>
  <c r="H45" i="7" s="1"/>
  <c r="H47" i="7" s="1"/>
  <c r="H36" i="6"/>
  <c r="H36" i="5"/>
  <c r="H36" i="3"/>
  <c r="H36" i="13"/>
  <c r="H41" i="14" l="1"/>
  <c r="H52" i="14"/>
  <c r="H49" i="14"/>
  <c r="H45" i="14"/>
  <c r="H47" i="14" s="1"/>
  <c r="H52" i="12"/>
  <c r="H44" i="12"/>
  <c r="H49" i="12" s="1"/>
  <c r="H44" i="11"/>
  <c r="H49" i="11" s="1"/>
  <c r="H52" i="11"/>
  <c r="H41" i="7"/>
  <c r="H52" i="7"/>
  <c r="H50" i="7"/>
  <c r="H49" i="7"/>
  <c r="H52" i="6"/>
  <c r="H41" i="6"/>
  <c r="H44" i="6"/>
  <c r="H41" i="5"/>
  <c r="H52" i="5"/>
  <c r="H44" i="5"/>
  <c r="H41" i="3"/>
  <c r="H52" i="3"/>
  <c r="H44" i="3"/>
  <c r="H41" i="13"/>
  <c r="H52" i="13"/>
  <c r="H44" i="13"/>
  <c r="H45" i="12" l="1"/>
  <c r="H47" i="12" s="1"/>
  <c r="H50" i="12"/>
  <c r="H45" i="11"/>
  <c r="H47" i="11" s="1"/>
  <c r="H50" i="11"/>
  <c r="H45" i="6"/>
  <c r="H47" i="6" s="1"/>
  <c r="H50" i="6"/>
  <c r="H49" i="6"/>
  <c r="H50" i="5"/>
  <c r="H45" i="5"/>
  <c r="H47" i="5" s="1"/>
  <c r="H49" i="5"/>
  <c r="H49" i="3"/>
  <c r="H45" i="3"/>
  <c r="H47" i="3" s="1"/>
  <c r="H50" i="3"/>
  <c r="H50" i="13"/>
  <c r="H49" i="13"/>
  <c r="H45" i="13"/>
  <c r="H47" i="13" s="1"/>
</calcChain>
</file>

<file path=xl/sharedStrings.xml><?xml version="1.0" encoding="utf-8"?>
<sst xmlns="http://schemas.openxmlformats.org/spreadsheetml/2006/main" count="932" uniqueCount="154">
  <si>
    <t>Feedlot Enterprise Budget Worksheet</t>
  </si>
  <si>
    <t>Table. 1.  Budget Example Inputs</t>
  </si>
  <si>
    <t>Economic Planning Budget (cash-flow) for one animal.</t>
  </si>
  <si>
    <t>Type</t>
  </si>
  <si>
    <t>User inputs values</t>
  </si>
  <si>
    <t>Calculated Output</t>
  </si>
  <si>
    <t>You can only edit values in blue</t>
  </si>
  <si>
    <t>Purchase Weight</t>
  </si>
  <si>
    <t>Month Purchased</t>
  </si>
  <si>
    <t>Sale Weight</t>
  </si>
  <si>
    <t>Month Sold</t>
  </si>
  <si>
    <t>Diet</t>
  </si>
  <si>
    <t>Predicted ADG</t>
  </si>
  <si>
    <t>Predicted F:G</t>
  </si>
  <si>
    <t>Purchase Price, $/cwt</t>
  </si>
  <si>
    <t>Sale Price, $/cwt</t>
  </si>
  <si>
    <t>Holstein 400-800</t>
  </si>
  <si>
    <t>High Grain/DDGS</t>
  </si>
  <si>
    <t>Avg Out Weight</t>
  </si>
  <si>
    <t>Units</t>
  </si>
  <si>
    <t xml:space="preserve">      Price</t>
  </si>
  <si>
    <t xml:space="preserve"> Units</t>
  </si>
  <si>
    <t>Dollars</t>
  </si>
  <si>
    <t>Table 2. Diet Composition on percent dry matter basis</t>
  </si>
  <si>
    <t>Price</t>
  </si>
  <si>
    <t>lbs.</t>
  </si>
  <si>
    <t>Corn</t>
  </si>
  <si>
    <t>bu</t>
  </si>
  <si>
    <t>DDGS</t>
  </si>
  <si>
    <t>ton</t>
  </si>
  <si>
    <t>Hay</t>
  </si>
  <si>
    <t>Corn Silage</t>
  </si>
  <si>
    <t>$/cwt.</t>
  </si>
  <si>
    <t>Wisconsin Beef Information Center</t>
  </si>
  <si>
    <t>.</t>
  </si>
  <si>
    <t>VARIABLE EXPENSES</t>
  </si>
  <si>
    <t>Amount</t>
  </si>
  <si>
    <t>Unit</t>
  </si>
  <si>
    <t xml:space="preserve">     Price</t>
  </si>
  <si>
    <t xml:space="preserve">  Unit</t>
  </si>
  <si>
    <t xml:space="preserve">      Dollars</t>
  </si>
  <si>
    <t>Cattle costs</t>
  </si>
  <si>
    <t>“An EEO/AA employer, University of Wisconsin Extension provides equal opportunities in employment and programming, including Title IX and American with Disabilities (ADA) requirements.”</t>
  </si>
  <si>
    <t>Initial weight (pay weight)</t>
  </si>
  <si>
    <t>NOTE:  No guarantee on the accuracy of the information generated.  This is a tool to assist in making decisions.</t>
  </si>
  <si>
    <t>Purchase costs</t>
  </si>
  <si>
    <t>$/hd.</t>
  </si>
  <si>
    <t>Total purchase expense</t>
  </si>
  <si>
    <t>PREDICTED PERFORMANCE</t>
  </si>
  <si>
    <t>Predicted Average Daily Gain1</t>
  </si>
  <si>
    <t>lbs/d</t>
  </si>
  <si>
    <t>Days on Feed</t>
  </si>
  <si>
    <t>days</t>
  </si>
  <si>
    <t>Predicted Feed to Gain1</t>
  </si>
  <si>
    <t>lb:lb</t>
  </si>
  <si>
    <t>Total Weight Gain</t>
  </si>
  <si>
    <t>lbs</t>
  </si>
  <si>
    <t>FEED COSTS</t>
  </si>
  <si>
    <t>Enter values from Feed Costs Calculator worksheet</t>
  </si>
  <si>
    <t>Feed cost per head per day</t>
  </si>
  <si>
    <t>Total Feed Costs</t>
  </si>
  <si>
    <t>Feed Cost of gain, $/lb</t>
  </si>
  <si>
    <t>OTHER LIVESTOCK COSTS</t>
  </si>
  <si>
    <t>Death losses</t>
  </si>
  <si>
    <t>%</t>
  </si>
  <si>
    <t>Interest cost, cattle</t>
  </si>
  <si>
    <t>$</t>
  </si>
  <si>
    <t>%APR</t>
  </si>
  <si>
    <t>assumes 100% borrowed</t>
  </si>
  <si>
    <t>Interest cost, feed</t>
  </si>
  <si>
    <t>Bedding</t>
  </si>
  <si>
    <t>$/ton</t>
  </si>
  <si>
    <t>Veterinary cost</t>
  </si>
  <si>
    <t>Health products (ie vaccines)</t>
  </si>
  <si>
    <t>Growth promoters (ie implants)</t>
  </si>
  <si>
    <t>$/hd</t>
  </si>
  <si>
    <t>Other supplies</t>
  </si>
  <si>
    <t>Transportation</t>
  </si>
  <si>
    <t>Marketing costs</t>
  </si>
  <si>
    <t>Total livestock costs</t>
  </si>
  <si>
    <t>OVERHEAD COSTS (YARDAGE)</t>
  </si>
  <si>
    <t>Enter value from Yardage Calculator worsheet or your own value</t>
  </si>
  <si>
    <t>Daily Yardage Cost</t>
  </si>
  <si>
    <t>Total Yardage Cost</t>
  </si>
  <si>
    <t>Total cost of gain, $/lb</t>
  </si>
  <si>
    <t>RETURN TO RESOURCES</t>
  </si>
  <si>
    <t>Variable expenses</t>
  </si>
  <si>
    <t>Returns to labor, management &amp; capital</t>
  </si>
  <si>
    <t>Fixed expenses</t>
  </si>
  <si>
    <t>Returns to labor &amp; management</t>
  </si>
  <si>
    <t>BREAKEVEN ANALYSIS</t>
  </si>
  <si>
    <t>Breakeven sell price per cwt.</t>
  </si>
  <si>
    <t>Breakeven cost per cwt. less marketing cost.</t>
  </si>
  <si>
    <t>Feeder calf purchase weight</t>
  </si>
  <si>
    <t xml:space="preserve">Breakeven feeder purchase price per cwt. </t>
  </si>
  <si>
    <t>opportunity cost, cattle</t>
  </si>
  <si>
    <t>assumes opportunity cost of putting sale of calf money in bank</t>
  </si>
  <si>
    <t>Back-ground</t>
  </si>
  <si>
    <t>Background</t>
  </si>
  <si>
    <t>TOTAL COST PER POUND OF GAIN</t>
  </si>
  <si>
    <r>
      <rPr>
        <b/>
        <sz val="10"/>
        <rFont val="Arial"/>
        <family val="2"/>
      </rPr>
      <t>Description</t>
    </r>
    <r>
      <rPr>
        <sz val="10"/>
        <rFont val="Arial"/>
        <family val="2"/>
      </rPr>
      <t xml:space="preserve"> </t>
    </r>
  </si>
  <si>
    <t>backgrounding Holsteins from 400 to 800 lb</t>
  </si>
  <si>
    <t>Description</t>
  </si>
  <si>
    <t>TOTAL COST OF GAIN PER POUND</t>
  </si>
  <si>
    <t>Calculated Outputs</t>
  </si>
  <si>
    <t>raising holstein bull calves birth to 400 lb</t>
  </si>
  <si>
    <t>Ration Cost per Ton Dry Matter Basis</t>
  </si>
  <si>
    <t>Holstein bull calf birth to 400 lb</t>
  </si>
  <si>
    <t>dairy x beef calves birth to 400 lb</t>
  </si>
  <si>
    <t>Feed</t>
  </si>
  <si>
    <t>Total Pounds as Fed</t>
  </si>
  <si>
    <t>Price as fed basis</t>
  </si>
  <si>
    <t>Total Cost</t>
  </si>
  <si>
    <t>Milk Replacer</t>
  </si>
  <si>
    <t>Calf Starter</t>
  </si>
  <si>
    <t>Supplement</t>
  </si>
  <si>
    <t>Haylage</t>
  </si>
  <si>
    <t>Total</t>
  </si>
  <si>
    <t>Table 3. Feed Inputs for Calf from Birth to 400 Pound Examples</t>
  </si>
  <si>
    <t>Table 3</t>
  </si>
  <si>
    <t>Animal Sold</t>
  </si>
  <si>
    <t>* Backgrounded calves from last year's spring calf crop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</si>
  <si>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using slight purchase and sale price discounts for a certain percent of animals in a group exhibiting light muscling</t>
    </r>
  </si>
  <si>
    <r>
      <t>Beef x dairy cross calf birth to 400 lb</t>
    </r>
    <r>
      <rPr>
        <vertAlign val="superscript"/>
        <sz val="12"/>
        <rFont val="Arial"/>
        <family val="2"/>
      </rPr>
      <t>1</t>
    </r>
  </si>
  <si>
    <t>$72.00/ton</t>
  </si>
  <si>
    <t xml:space="preserve">Finish beef steer yearlings * </t>
  </si>
  <si>
    <t>Finish heifer yearlings*</t>
  </si>
  <si>
    <r>
      <t>Beef x dairy cross steers 400 - 1550</t>
    </r>
    <r>
      <rPr>
        <vertAlign val="superscript"/>
        <sz val="12"/>
        <rFont val="Arial"/>
        <family val="2"/>
      </rPr>
      <t>1</t>
    </r>
  </si>
  <si>
    <t>Holstein 400-1550</t>
  </si>
  <si>
    <t>Holstein 800-1550</t>
  </si>
  <si>
    <r>
      <t>Beef x dairy cross heifers 400 - 1450</t>
    </r>
    <r>
      <rPr>
        <vertAlign val="superscript"/>
        <sz val="12"/>
        <rFont val="Arial"/>
        <family val="2"/>
      </rPr>
      <t>1</t>
    </r>
  </si>
  <si>
    <t>dairy x beef cross steers 400 to 1550 lb</t>
  </si>
  <si>
    <t>dairy x beef cross heifers 400 to 1450 lb</t>
  </si>
  <si>
    <t>finishing Holsteins 400 lb to 1550 lb</t>
  </si>
  <si>
    <t>finishing Holstein yearlings 800 to 1550 lb</t>
  </si>
  <si>
    <t>finish beef steer yearlings 775 to 1550 lb</t>
  </si>
  <si>
    <t>finish beef heifer yearlings 725 to 1450 lb</t>
  </si>
  <si>
    <t>Example Enterprise Budgets for Spring 2026</t>
  </si>
  <si>
    <t>Sept 2026</t>
  </si>
  <si>
    <t>Dec 2026</t>
  </si>
  <si>
    <t>April 2026</t>
  </si>
  <si>
    <t>Apr 2027</t>
  </si>
  <si>
    <t>Oct 2026</t>
  </si>
  <si>
    <t>May 2027</t>
  </si>
  <si>
    <t>Jan 2027</t>
  </si>
  <si>
    <t>Commercial supplement</t>
  </si>
  <si>
    <t>$180/cwt</t>
  </si>
  <si>
    <t>$515/ton</t>
  </si>
  <si>
    <t>$4.05/bu</t>
  </si>
  <si>
    <t>$500/ton</t>
  </si>
  <si>
    <t>$125/ton</t>
  </si>
  <si>
    <t>$40.50/ton</t>
  </si>
  <si>
    <t>REVENUE</t>
  </si>
  <si>
    <t>Estimated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</si>
</sst>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"/>
    <numFmt numFmtId="165" formatCode="&quot;$&quot;#,##0.00"/>
    <numFmt numFmtId="166" formatCode="0.0%"/>
  </numFmts>
  <fonts count="50" x14ac:knownFonts="1">
    <font>
      <sz val="10"/>
      <color rgb="FF00000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9"/>
      <color rgb="FFFF000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FFFF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u/>
      <sz val="10"/>
      <color rgb="FF0000FF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sz val="10"/>
      <color rgb="FFFFFFFF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i/>
      <sz val="9"/>
      <color rgb="FFFF0000"/>
      <name val="Arial"/>
      <family val="2"/>
    </font>
    <font>
      <b/>
      <sz val="10"/>
      <color rgb="FFFFFFFF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u/>
      <sz val="10"/>
      <color rgb="FF0000FF"/>
      <name val="Arial"/>
      <family val="2"/>
    </font>
    <font>
      <i/>
      <sz val="8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99CCFF"/>
      </patternFill>
    </fill>
    <fill>
      <patternFill patternType="solid">
        <fgColor theme="1"/>
        <bgColor rgb="FFFFFF99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000000"/>
      </patternFill>
    </fill>
    <fill>
      <patternFill patternType="solid">
        <fgColor rgb="FF95D6ED"/>
        <bgColor rgb="FF99CCFF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FFFF99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95D6ED"/>
        <bgColor indexed="64"/>
      </patternFill>
    </fill>
    <fill>
      <patternFill patternType="solid">
        <fgColor rgb="FF95D6ED"/>
        <bgColor rgb="FFFFFF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C0C0C0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82">
    <xf numFmtId="0" fontId="0" fillId="0" borderId="0" xfId="0"/>
    <xf numFmtId="0" fontId="2" fillId="0" borderId="1" xfId="0" applyFont="1" applyBorder="1"/>
    <xf numFmtId="0" fontId="4" fillId="0" borderId="0" xfId="0" applyFont="1"/>
    <xf numFmtId="0" fontId="6" fillId="0" borderId="1" xfId="0" applyFont="1" applyBorder="1"/>
    <xf numFmtId="0" fontId="2" fillId="0" borderId="0" xfId="0" applyFont="1"/>
    <xf numFmtId="0" fontId="6" fillId="0" borderId="0" xfId="0" applyFont="1"/>
    <xf numFmtId="0" fontId="7" fillId="0" borderId="0" xfId="0" applyFont="1"/>
    <xf numFmtId="0" fontId="10" fillId="4" borderId="0" xfId="0" applyFont="1" applyFill="1"/>
    <xf numFmtId="0" fontId="11" fillId="0" borderId="3" xfId="0" applyFont="1" applyBorder="1"/>
    <xf numFmtId="0" fontId="12" fillId="0" borderId="3" xfId="0" applyFont="1" applyBorder="1"/>
    <xf numFmtId="0" fontId="6" fillId="0" borderId="3" xfId="0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0" fontId="4" fillId="0" borderId="3" xfId="0" applyFont="1" applyBorder="1"/>
    <xf numFmtId="0" fontId="6" fillId="0" borderId="0" xfId="0" applyFont="1" applyAlignment="1">
      <alignment horizontal="right"/>
    </xf>
    <xf numFmtId="8" fontId="6" fillId="0" borderId="0" xfId="0" applyNumberFormat="1" applyFont="1" applyAlignment="1">
      <alignment horizontal="right"/>
    </xf>
    <xf numFmtId="8" fontId="6" fillId="3" borderId="4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8" fontId="6" fillId="0" borderId="0" xfId="0" applyNumberFormat="1" applyFont="1"/>
    <xf numFmtId="0" fontId="4" fillId="0" borderId="0" xfId="0" applyFont="1" applyAlignment="1">
      <alignment horizontal="left"/>
    </xf>
    <xf numFmtId="8" fontId="10" fillId="4" borderId="0" xfId="0" applyNumberFormat="1" applyFont="1" applyFill="1"/>
    <xf numFmtId="0" fontId="6" fillId="0" borderId="3" xfId="0" applyFont="1" applyBorder="1"/>
    <xf numFmtId="0" fontId="14" fillId="0" borderId="0" xfId="0" applyFont="1" applyAlignment="1">
      <alignment horizontal="left" vertical="top"/>
    </xf>
    <xf numFmtId="0" fontId="15" fillId="0" borderId="0" xfId="0" applyFont="1"/>
    <xf numFmtId="8" fontId="4" fillId="0" borderId="0" xfId="0" applyNumberFormat="1" applyFont="1"/>
    <xf numFmtId="8" fontId="6" fillId="3" borderId="2" xfId="0" applyNumberFormat="1" applyFont="1" applyFill="1" applyBorder="1" applyAlignment="1">
      <alignment horizontal="right"/>
    </xf>
    <xf numFmtId="0" fontId="17" fillId="4" borderId="0" xfId="0" applyFont="1" applyFill="1"/>
    <xf numFmtId="8" fontId="17" fillId="4" borderId="0" xfId="0" applyNumberFormat="1" applyFont="1" applyFill="1"/>
    <xf numFmtId="1" fontId="18" fillId="0" borderId="0" xfId="0" applyNumberFormat="1" applyFont="1"/>
    <xf numFmtId="1" fontId="6" fillId="2" borderId="2" xfId="0" applyNumberFormat="1" applyFont="1" applyFill="1" applyBorder="1" applyAlignment="1">
      <alignment horizontal="right"/>
    </xf>
    <xf numFmtId="1" fontId="6" fillId="0" borderId="0" xfId="0" applyNumberFormat="1" applyFont="1"/>
    <xf numFmtId="1" fontId="10" fillId="4" borderId="0" xfId="0" applyNumberFormat="1" applyFont="1" applyFill="1" applyAlignment="1">
      <alignment horizontal="right"/>
    </xf>
    <xf numFmtId="0" fontId="10" fillId="4" borderId="0" xfId="0" applyFont="1" applyFill="1" applyAlignment="1">
      <alignment horizontal="right"/>
    </xf>
    <xf numFmtId="0" fontId="19" fillId="0" borderId="0" xfId="0" applyFont="1"/>
    <xf numFmtId="0" fontId="20" fillId="0" borderId="0" xfId="0" applyFont="1"/>
    <xf numFmtId="43" fontId="6" fillId="0" borderId="0" xfId="0" applyNumberFormat="1" applyFont="1" applyAlignment="1">
      <alignment horizontal="right"/>
    </xf>
    <xf numFmtId="6" fontId="6" fillId="2" borderId="2" xfId="0" applyNumberFormat="1" applyFont="1" applyFill="1" applyBorder="1" applyAlignment="1">
      <alignment horizontal="right"/>
    </xf>
    <xf numFmtId="0" fontId="21" fillId="0" borderId="0" xfId="0" applyFont="1" applyAlignment="1">
      <alignment horizontal="left"/>
    </xf>
    <xf numFmtId="0" fontId="22" fillId="0" borderId="6" xfId="0" applyFont="1" applyBorder="1"/>
    <xf numFmtId="0" fontId="0" fillId="0" borderId="6" xfId="0" applyBorder="1"/>
    <xf numFmtId="0" fontId="6" fillId="0" borderId="6" xfId="0" applyFont="1" applyBorder="1" applyAlignment="1">
      <alignment horizontal="right"/>
    </xf>
    <xf numFmtId="166" fontId="6" fillId="0" borderId="0" xfId="0" applyNumberFormat="1" applyFont="1"/>
    <xf numFmtId="8" fontId="6" fillId="3" borderId="2" xfId="0" applyNumberFormat="1" applyFont="1" applyFill="1" applyBorder="1"/>
    <xf numFmtId="165" fontId="6" fillId="3" borderId="2" xfId="0" applyNumberFormat="1" applyFont="1" applyFill="1" applyBorder="1"/>
    <xf numFmtId="0" fontId="4" fillId="4" borderId="0" xfId="0" applyFont="1" applyFill="1"/>
    <xf numFmtId="0" fontId="25" fillId="5" borderId="0" xfId="0" applyFont="1" applyFill="1"/>
    <xf numFmtId="0" fontId="26" fillId="5" borderId="0" xfId="0" applyFont="1" applyFill="1"/>
    <xf numFmtId="165" fontId="26" fillId="6" borderId="0" xfId="0" applyNumberFormat="1" applyFont="1" applyFill="1"/>
    <xf numFmtId="166" fontId="26" fillId="5" borderId="0" xfId="0" applyNumberFormat="1" applyFont="1" applyFill="1"/>
    <xf numFmtId="8" fontId="26" fillId="7" borderId="2" xfId="0" applyNumberFormat="1" applyFont="1" applyFill="1" applyBorder="1"/>
    <xf numFmtId="8" fontId="25" fillId="5" borderId="0" xfId="0" applyNumberFormat="1" applyFont="1" applyFill="1"/>
    <xf numFmtId="0" fontId="25" fillId="0" borderId="0" xfId="0" applyFont="1"/>
    <xf numFmtId="8" fontId="26" fillId="5" borderId="0" xfId="0" applyNumberFormat="1" applyFont="1" applyFill="1"/>
    <xf numFmtId="0" fontId="28" fillId="0" borderId="0" xfId="0" applyFont="1"/>
    <xf numFmtId="0" fontId="27" fillId="0" borderId="0" xfId="0" applyFont="1"/>
    <xf numFmtId="0" fontId="10" fillId="8" borderId="0" xfId="0" applyFont="1" applyFill="1"/>
    <xf numFmtId="8" fontId="10" fillId="8" borderId="0" xfId="0" applyNumberFormat="1" applyFont="1" applyFill="1"/>
    <xf numFmtId="0" fontId="17" fillId="8" borderId="0" xfId="0" applyFont="1" applyFill="1"/>
    <xf numFmtId="8" fontId="17" fillId="8" borderId="0" xfId="0" applyNumberFormat="1" applyFont="1" applyFill="1"/>
    <xf numFmtId="1" fontId="10" fillId="8" borderId="0" xfId="0" applyNumberFormat="1" applyFont="1" applyFill="1" applyAlignment="1">
      <alignment horizontal="right"/>
    </xf>
    <xf numFmtId="0" fontId="10" fillId="8" borderId="0" xfId="0" applyFont="1" applyFill="1" applyAlignment="1">
      <alignment horizontal="right"/>
    </xf>
    <xf numFmtId="0" fontId="4" fillId="8" borderId="0" xfId="0" applyFont="1" applyFill="1"/>
    <xf numFmtId="0" fontId="4" fillId="9" borderId="0" xfId="0" applyFont="1" applyFill="1"/>
    <xf numFmtId="0" fontId="0" fillId="9" borderId="0" xfId="0" applyFill="1"/>
    <xf numFmtId="0" fontId="6" fillId="9" borderId="1" xfId="0" applyFont="1" applyFill="1" applyBorder="1"/>
    <xf numFmtId="0" fontId="2" fillId="9" borderId="1" xfId="0" applyFont="1" applyFill="1" applyBorder="1"/>
    <xf numFmtId="0" fontId="2" fillId="9" borderId="0" xfId="0" applyFont="1" applyFill="1"/>
    <xf numFmtId="0" fontId="6" fillId="9" borderId="0" xfId="0" applyFont="1" applyFill="1"/>
    <xf numFmtId="0" fontId="7" fillId="9" borderId="0" xfId="0" applyFont="1" applyFill="1"/>
    <xf numFmtId="0" fontId="10" fillId="12" borderId="0" xfId="0" applyFont="1" applyFill="1"/>
    <xf numFmtId="0" fontId="11" fillId="9" borderId="3" xfId="0" applyFont="1" applyFill="1" applyBorder="1"/>
    <xf numFmtId="0" fontId="12" fillId="9" borderId="3" xfId="0" applyFont="1" applyFill="1" applyBorder="1"/>
    <xf numFmtId="0" fontId="6" fillId="9" borderId="3" xfId="0" applyFont="1" applyFill="1" applyBorder="1" applyAlignment="1">
      <alignment horizontal="right" wrapText="1"/>
    </xf>
    <xf numFmtId="0" fontId="6" fillId="9" borderId="3" xfId="0" applyFont="1" applyFill="1" applyBorder="1" applyAlignment="1">
      <alignment horizontal="right"/>
    </xf>
    <xf numFmtId="0" fontId="4" fillId="9" borderId="3" xfId="0" applyFont="1" applyFill="1" applyBorder="1"/>
    <xf numFmtId="0" fontId="6" fillId="9" borderId="0" xfId="0" applyFont="1" applyFill="1" applyAlignment="1">
      <alignment horizontal="right"/>
    </xf>
    <xf numFmtId="8" fontId="6" fillId="9" borderId="0" xfId="0" applyNumberFormat="1" applyFont="1" applyFill="1" applyAlignment="1">
      <alignment horizontal="right"/>
    </xf>
    <xf numFmtId="8" fontId="6" fillId="9" borderId="0" xfId="0" applyNumberFormat="1" applyFont="1" applyFill="1"/>
    <xf numFmtId="0" fontId="6" fillId="9" borderId="3" xfId="0" applyFont="1" applyFill="1" applyBorder="1"/>
    <xf numFmtId="8" fontId="4" fillId="9" borderId="0" xfId="0" applyNumberFormat="1" applyFont="1" applyFill="1"/>
    <xf numFmtId="0" fontId="17" fillId="12" borderId="0" xfId="0" applyFont="1" applyFill="1"/>
    <xf numFmtId="8" fontId="17" fillId="12" borderId="0" xfId="0" applyNumberFormat="1" applyFont="1" applyFill="1"/>
    <xf numFmtId="1" fontId="6" fillId="9" borderId="0" xfId="0" applyNumberFormat="1" applyFont="1" applyFill="1"/>
    <xf numFmtId="0" fontId="19" fillId="9" borderId="0" xfId="0" applyFont="1" applyFill="1"/>
    <xf numFmtId="0" fontId="20" fillId="9" borderId="0" xfId="0" applyFont="1" applyFill="1"/>
    <xf numFmtId="43" fontId="6" fillId="9" borderId="0" xfId="0" applyNumberFormat="1" applyFont="1" applyFill="1" applyAlignment="1">
      <alignment horizontal="right"/>
    </xf>
    <xf numFmtId="0" fontId="21" fillId="9" borderId="0" xfId="0" applyFont="1" applyFill="1" applyAlignment="1">
      <alignment horizontal="left"/>
    </xf>
    <xf numFmtId="0" fontId="22" fillId="9" borderId="6" xfId="0" applyFont="1" applyFill="1" applyBorder="1"/>
    <xf numFmtId="0" fontId="0" fillId="9" borderId="6" xfId="0" applyFill="1" applyBorder="1"/>
    <xf numFmtId="0" fontId="6" fillId="9" borderId="6" xfId="0" applyFont="1" applyFill="1" applyBorder="1" applyAlignment="1">
      <alignment horizontal="right"/>
    </xf>
    <xf numFmtId="166" fontId="6" fillId="9" borderId="0" xfId="0" applyNumberFormat="1" applyFont="1" applyFill="1"/>
    <xf numFmtId="0" fontId="13" fillId="9" borderId="0" xfId="0" applyFont="1" applyFill="1" applyAlignment="1">
      <alignment horizontal="left"/>
    </xf>
    <xf numFmtId="0" fontId="4" fillId="9" borderId="0" xfId="0" applyFont="1" applyFill="1" applyAlignment="1">
      <alignment horizontal="left"/>
    </xf>
    <xf numFmtId="0" fontId="14" fillId="9" borderId="0" xfId="0" applyFont="1" applyFill="1" applyAlignment="1">
      <alignment horizontal="left" vertical="top"/>
    </xf>
    <xf numFmtId="8" fontId="27" fillId="3" borderId="4" xfId="0" applyNumberFormat="1" applyFont="1" applyFill="1" applyBorder="1" applyAlignment="1">
      <alignment horizontal="right"/>
    </xf>
    <xf numFmtId="8" fontId="27" fillId="3" borderId="2" xfId="0" applyNumberFormat="1" applyFont="1" applyFill="1" applyBorder="1" applyAlignment="1">
      <alignment horizontal="right"/>
    </xf>
    <xf numFmtId="8" fontId="27" fillId="3" borderId="2" xfId="0" applyNumberFormat="1" applyFont="1" applyFill="1" applyBorder="1"/>
    <xf numFmtId="0" fontId="28" fillId="9" borderId="0" xfId="0" applyFont="1" applyFill="1"/>
    <xf numFmtId="0" fontId="27" fillId="9" borderId="1" xfId="0" applyFont="1" applyFill="1" applyBorder="1"/>
    <xf numFmtId="0" fontId="23" fillId="9" borderId="1" xfId="0" applyFont="1" applyFill="1" applyBorder="1"/>
    <xf numFmtId="0" fontId="23" fillId="9" borderId="0" xfId="0" applyFont="1" applyFill="1"/>
    <xf numFmtId="0" fontId="27" fillId="9" borderId="0" xfId="0" applyFont="1" applyFill="1"/>
    <xf numFmtId="0" fontId="32" fillId="9" borderId="0" xfId="0" applyFont="1" applyFill="1"/>
    <xf numFmtId="0" fontId="34" fillId="9" borderId="3" xfId="0" applyFont="1" applyFill="1" applyBorder="1"/>
    <xf numFmtId="0" fontId="35" fillId="9" borderId="3" xfId="0" applyFont="1" applyFill="1" applyBorder="1"/>
    <xf numFmtId="0" fontId="27" fillId="9" borderId="3" xfId="0" applyFont="1" applyFill="1" applyBorder="1" applyAlignment="1">
      <alignment horizontal="right" wrapText="1"/>
    </xf>
    <xf numFmtId="0" fontId="27" fillId="9" borderId="3" xfId="0" applyFont="1" applyFill="1" applyBorder="1" applyAlignment="1">
      <alignment horizontal="right"/>
    </xf>
    <xf numFmtId="0" fontId="28" fillId="9" borderId="3" xfId="0" applyFont="1" applyFill="1" applyBorder="1"/>
    <xf numFmtId="0" fontId="27" fillId="9" borderId="0" xfId="0" applyFont="1" applyFill="1" applyAlignment="1">
      <alignment horizontal="right"/>
    </xf>
    <xf numFmtId="8" fontId="27" fillId="9" borderId="0" xfId="0" applyNumberFormat="1" applyFont="1" applyFill="1" applyAlignment="1">
      <alignment horizontal="right"/>
    </xf>
    <xf numFmtId="8" fontId="27" fillId="9" borderId="0" xfId="0" applyNumberFormat="1" applyFont="1" applyFill="1"/>
    <xf numFmtId="0" fontId="27" fillId="9" borderId="3" xfId="0" applyFont="1" applyFill="1" applyBorder="1"/>
    <xf numFmtId="0" fontId="35" fillId="9" borderId="0" xfId="0" applyFont="1" applyFill="1"/>
    <xf numFmtId="8" fontId="28" fillId="9" borderId="0" xfId="0" applyNumberFormat="1" applyFont="1" applyFill="1"/>
    <xf numFmtId="1" fontId="34" fillId="9" borderId="0" xfId="0" applyNumberFormat="1" applyFont="1" applyFill="1"/>
    <xf numFmtId="1" fontId="27" fillId="9" borderId="0" xfId="0" applyNumberFormat="1" applyFont="1" applyFill="1"/>
    <xf numFmtId="0" fontId="37" fillId="9" borderId="0" xfId="0" applyFont="1" applyFill="1"/>
    <xf numFmtId="0" fontId="38" fillId="9" borderId="0" xfId="0" applyFont="1" applyFill="1"/>
    <xf numFmtId="43" fontId="27" fillId="9" borderId="0" xfId="0" applyNumberFormat="1" applyFont="1" applyFill="1" applyAlignment="1">
      <alignment horizontal="right"/>
    </xf>
    <xf numFmtId="0" fontId="39" fillId="9" borderId="0" xfId="0" applyFont="1" applyFill="1" applyAlignment="1">
      <alignment horizontal="left"/>
    </xf>
    <xf numFmtId="0" fontId="40" fillId="9" borderId="6" xfId="0" applyFont="1" applyFill="1" applyBorder="1"/>
    <xf numFmtId="0" fontId="27" fillId="9" borderId="6" xfId="0" applyFont="1" applyFill="1" applyBorder="1" applyAlignment="1">
      <alignment horizontal="right"/>
    </xf>
    <xf numFmtId="166" fontId="27" fillId="9" borderId="0" xfId="0" applyNumberFormat="1" applyFont="1" applyFill="1"/>
    <xf numFmtId="0" fontId="41" fillId="9" borderId="0" xfId="0" applyFont="1" applyFill="1" applyAlignment="1">
      <alignment horizontal="left"/>
    </xf>
    <xf numFmtId="0" fontId="28" fillId="9" borderId="0" xfId="0" applyFont="1" applyFill="1" applyAlignment="1">
      <alignment horizontal="left"/>
    </xf>
    <xf numFmtId="0" fontId="42" fillId="9" borderId="0" xfId="0" applyFont="1" applyFill="1" applyAlignment="1">
      <alignment horizontal="left" vertical="top"/>
    </xf>
    <xf numFmtId="0" fontId="33" fillId="8" borderId="0" xfId="0" applyFont="1" applyFill="1"/>
    <xf numFmtId="8" fontId="33" fillId="8" borderId="0" xfId="0" applyNumberFormat="1" applyFont="1" applyFill="1"/>
    <xf numFmtId="0" fontId="36" fillId="8" borderId="0" xfId="0" applyFont="1" applyFill="1"/>
    <xf numFmtId="8" fontId="36" fillId="8" borderId="0" xfId="0" applyNumberFormat="1" applyFont="1" applyFill="1"/>
    <xf numFmtId="1" fontId="33" fillId="8" borderId="0" xfId="0" applyNumberFormat="1" applyFont="1" applyFill="1" applyAlignment="1">
      <alignment horizontal="right"/>
    </xf>
    <xf numFmtId="0" fontId="33" fillId="8" borderId="0" xfId="0" applyFont="1" applyFill="1" applyAlignment="1">
      <alignment horizontal="right"/>
    </xf>
    <xf numFmtId="0" fontId="28" fillId="8" borderId="0" xfId="0" applyFont="1" applyFill="1"/>
    <xf numFmtId="0" fontId="28" fillId="5" borderId="0" xfId="0" applyFont="1" applyFill="1"/>
    <xf numFmtId="0" fontId="27" fillId="5" borderId="0" xfId="0" applyFont="1" applyFill="1"/>
    <xf numFmtId="165" fontId="27" fillId="6" borderId="0" xfId="0" applyNumberFormat="1" applyFont="1" applyFill="1"/>
    <xf numFmtId="166" fontId="27" fillId="5" borderId="0" xfId="0" applyNumberFormat="1" applyFont="1" applyFill="1"/>
    <xf numFmtId="8" fontId="27" fillId="7" borderId="2" xfId="0" applyNumberFormat="1" applyFont="1" applyFill="1" applyBorder="1"/>
    <xf numFmtId="8" fontId="28" fillId="5" borderId="0" xfId="0" applyNumberFormat="1" applyFont="1" applyFill="1"/>
    <xf numFmtId="0" fontId="28" fillId="13" borderId="2" xfId="0" applyFont="1" applyFill="1" applyBorder="1"/>
    <xf numFmtId="0" fontId="27" fillId="13" borderId="4" xfId="0" applyFont="1" applyFill="1" applyBorder="1" applyAlignment="1">
      <alignment horizontal="right"/>
    </xf>
    <xf numFmtId="8" fontId="27" fillId="13" borderId="4" xfId="0" applyNumberFormat="1" applyFont="1" applyFill="1" applyBorder="1" applyAlignment="1">
      <alignment horizontal="right"/>
    </xf>
    <xf numFmtId="8" fontId="27" fillId="13" borderId="2" xfId="0" applyNumberFormat="1" applyFont="1" applyFill="1" applyBorder="1" applyAlignment="1">
      <alignment horizontal="right"/>
    </xf>
    <xf numFmtId="0" fontId="27" fillId="13" borderId="2" xfId="0" applyFont="1" applyFill="1" applyBorder="1" applyAlignment="1">
      <alignment horizontal="right"/>
    </xf>
    <xf numFmtId="2" fontId="27" fillId="13" borderId="2" xfId="0" applyNumberFormat="1" applyFont="1" applyFill="1" applyBorder="1" applyAlignment="1">
      <alignment horizontal="right"/>
    </xf>
    <xf numFmtId="164" fontId="27" fillId="13" borderId="2" xfId="0" applyNumberFormat="1" applyFont="1" applyFill="1" applyBorder="1" applyAlignment="1">
      <alignment horizontal="right"/>
    </xf>
    <xf numFmtId="1" fontId="27" fillId="13" borderId="2" xfId="0" applyNumberFormat="1" applyFont="1" applyFill="1" applyBorder="1" applyAlignment="1">
      <alignment horizontal="right"/>
    </xf>
    <xf numFmtId="8" fontId="27" fillId="13" borderId="2" xfId="0" applyNumberFormat="1" applyFont="1" applyFill="1" applyBorder="1"/>
    <xf numFmtId="8" fontId="27" fillId="13" borderId="5" xfId="0" applyNumberFormat="1" applyFont="1" applyFill="1" applyBorder="1" applyAlignment="1">
      <alignment horizontal="right"/>
    </xf>
    <xf numFmtId="165" fontId="27" fillId="13" borderId="2" xfId="0" applyNumberFormat="1" applyFont="1" applyFill="1" applyBorder="1"/>
    <xf numFmtId="0" fontId="27" fillId="13" borderId="2" xfId="0" applyFont="1" applyFill="1" applyBorder="1"/>
    <xf numFmtId="0" fontId="28" fillId="10" borderId="0" xfId="0" applyFont="1" applyFill="1"/>
    <xf numFmtId="0" fontId="28" fillId="11" borderId="0" xfId="0" applyFont="1" applyFill="1"/>
    <xf numFmtId="0" fontId="0" fillId="14" borderId="10" xfId="0" applyFill="1" applyBorder="1"/>
    <xf numFmtId="0" fontId="28" fillId="15" borderId="10" xfId="0" applyFont="1" applyFill="1" applyBorder="1"/>
    <xf numFmtId="8" fontId="27" fillId="16" borderId="2" xfId="0" applyNumberFormat="1" applyFont="1" applyFill="1" applyBorder="1" applyAlignment="1">
      <alignment horizontal="right"/>
    </xf>
    <xf numFmtId="1" fontId="27" fillId="16" borderId="2" xfId="0" applyNumberFormat="1" applyFont="1" applyFill="1" applyBorder="1" applyAlignment="1">
      <alignment horizontal="right"/>
    </xf>
    <xf numFmtId="8" fontId="27" fillId="16" borderId="2" xfId="0" applyNumberFormat="1" applyFont="1" applyFill="1" applyBorder="1"/>
    <xf numFmtId="6" fontId="27" fillId="16" borderId="2" xfId="0" applyNumberFormat="1" applyFont="1" applyFill="1" applyBorder="1" applyAlignment="1">
      <alignment horizontal="right"/>
    </xf>
    <xf numFmtId="8" fontId="27" fillId="16" borderId="5" xfId="0" applyNumberFormat="1" applyFont="1" applyFill="1" applyBorder="1" applyAlignment="1">
      <alignment horizontal="right"/>
    </xf>
    <xf numFmtId="165" fontId="27" fillId="16" borderId="2" xfId="0" applyNumberFormat="1" applyFont="1" applyFill="1" applyBorder="1"/>
    <xf numFmtId="0" fontId="30" fillId="9" borderId="0" xfId="1" applyFill="1" applyAlignment="1">
      <alignment horizontal="left" vertical="top"/>
    </xf>
    <xf numFmtId="0" fontId="15" fillId="9" borderId="0" xfId="0" applyFont="1" applyFill="1"/>
    <xf numFmtId="1" fontId="18" fillId="9" borderId="0" xfId="0" applyNumberFormat="1" applyFont="1" applyFill="1"/>
    <xf numFmtId="0" fontId="4" fillId="10" borderId="0" xfId="0" applyFont="1" applyFill="1"/>
    <xf numFmtId="0" fontId="4" fillId="11" borderId="0" xfId="0" applyFont="1" applyFill="1"/>
    <xf numFmtId="0" fontId="29" fillId="17" borderId="7" xfId="0" applyFont="1" applyFill="1" applyBorder="1"/>
    <xf numFmtId="0" fontId="4" fillId="17" borderId="8" xfId="0" applyFont="1" applyFill="1" applyBorder="1"/>
    <xf numFmtId="0" fontId="4" fillId="17" borderId="9" xfId="0" applyFont="1" applyFill="1" applyBorder="1"/>
    <xf numFmtId="0" fontId="4" fillId="13" borderId="2" xfId="0" applyFont="1" applyFill="1" applyBorder="1"/>
    <xf numFmtId="0" fontId="6" fillId="13" borderId="4" xfId="0" applyFont="1" applyFill="1" applyBorder="1" applyAlignment="1">
      <alignment horizontal="right"/>
    </xf>
    <xf numFmtId="8" fontId="6" fillId="13" borderId="4" xfId="0" applyNumberFormat="1" applyFont="1" applyFill="1" applyBorder="1" applyAlignment="1">
      <alignment horizontal="right"/>
    </xf>
    <xf numFmtId="0" fontId="6" fillId="13" borderId="2" xfId="0" applyFont="1" applyFill="1" applyBorder="1" applyAlignment="1">
      <alignment horizontal="right"/>
    </xf>
    <xf numFmtId="8" fontId="6" fillId="13" borderId="2" xfId="0" applyNumberFormat="1" applyFont="1" applyFill="1" applyBorder="1" applyAlignment="1">
      <alignment horizontal="right"/>
    </xf>
    <xf numFmtId="2" fontId="6" fillId="13" borderId="2" xfId="0" applyNumberFormat="1" applyFont="1" applyFill="1" applyBorder="1" applyAlignment="1">
      <alignment horizontal="right"/>
    </xf>
    <xf numFmtId="164" fontId="6" fillId="13" borderId="2" xfId="0" applyNumberFormat="1" applyFont="1" applyFill="1" applyBorder="1" applyAlignment="1">
      <alignment horizontal="right"/>
    </xf>
    <xf numFmtId="8" fontId="6" fillId="13" borderId="2" xfId="0" applyNumberFormat="1" applyFont="1" applyFill="1" applyBorder="1"/>
    <xf numFmtId="8" fontId="6" fillId="18" borderId="2" xfId="0" applyNumberFormat="1" applyFont="1" applyFill="1" applyBorder="1"/>
    <xf numFmtId="1" fontId="6" fillId="13" borderId="2" xfId="0" applyNumberFormat="1" applyFont="1" applyFill="1" applyBorder="1" applyAlignment="1">
      <alignment horizontal="right"/>
    </xf>
    <xf numFmtId="8" fontId="6" fillId="13" borderId="5" xfId="0" applyNumberFormat="1" applyFont="1" applyFill="1" applyBorder="1" applyAlignment="1">
      <alignment horizontal="right"/>
    </xf>
    <xf numFmtId="165" fontId="6" fillId="13" borderId="2" xfId="0" applyNumberFormat="1" applyFont="1" applyFill="1" applyBorder="1"/>
    <xf numFmtId="0" fontId="6" fillId="13" borderId="2" xfId="0" applyFont="1" applyFill="1" applyBorder="1"/>
    <xf numFmtId="0" fontId="4" fillId="15" borderId="10" xfId="0" applyFont="1" applyFill="1" applyBorder="1"/>
    <xf numFmtId="8" fontId="6" fillId="16" borderId="2" xfId="0" applyNumberFormat="1" applyFont="1" applyFill="1" applyBorder="1" applyAlignment="1">
      <alignment horizontal="right"/>
    </xf>
    <xf numFmtId="1" fontId="6" fillId="16" borderId="2" xfId="0" applyNumberFormat="1" applyFont="1" applyFill="1" applyBorder="1" applyAlignment="1">
      <alignment horizontal="right"/>
    </xf>
    <xf numFmtId="8" fontId="6" fillId="16" borderId="5" xfId="0" applyNumberFormat="1" applyFont="1" applyFill="1" applyBorder="1" applyAlignment="1">
      <alignment horizontal="right"/>
    </xf>
    <xf numFmtId="8" fontId="6" fillId="16" borderId="2" xfId="0" applyNumberFormat="1" applyFont="1" applyFill="1" applyBorder="1"/>
    <xf numFmtId="165" fontId="6" fillId="16" borderId="2" xfId="0" applyNumberFormat="1" applyFont="1" applyFill="1" applyBorder="1"/>
    <xf numFmtId="6" fontId="6" fillId="16" borderId="2" xfId="0" applyNumberFormat="1" applyFont="1" applyFill="1" applyBorder="1" applyAlignment="1">
      <alignment horizontal="right"/>
    </xf>
    <xf numFmtId="0" fontId="30" fillId="0" borderId="0" xfId="1" applyAlignment="1">
      <alignment horizontal="left" vertical="top"/>
    </xf>
    <xf numFmtId="0" fontId="1" fillId="9" borderId="0" xfId="0" applyFont="1" applyFill="1" applyAlignment="1">
      <alignment horizontal="left"/>
    </xf>
    <xf numFmtId="0" fontId="2" fillId="9" borderId="0" xfId="0" applyFont="1" applyFill="1" applyAlignment="1">
      <alignment horizontal="left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wrapText="1"/>
    </xf>
    <xf numFmtId="0" fontId="8" fillId="9" borderId="0" xfId="0" applyFont="1" applyFill="1"/>
    <xf numFmtId="0" fontId="2" fillId="9" borderId="0" xfId="0" applyFont="1" applyFill="1" applyAlignment="1">
      <alignment horizontal="center" wrapText="1"/>
    </xf>
    <xf numFmtId="0" fontId="2" fillId="9" borderId="0" xfId="0" applyFont="1" applyFill="1" applyAlignment="1">
      <alignment wrapText="1"/>
    </xf>
    <xf numFmtId="0" fontId="9" fillId="9" borderId="0" xfId="0" applyFont="1" applyFill="1"/>
    <xf numFmtId="0" fontId="9" fillId="9" borderId="1" xfId="0" applyFont="1" applyFill="1" applyBorder="1"/>
    <xf numFmtId="0" fontId="23" fillId="9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left" wrapText="1"/>
    </xf>
    <xf numFmtId="0" fontId="24" fillId="9" borderId="11" xfId="0" applyFont="1" applyFill="1" applyBorder="1" applyAlignment="1">
      <alignment horizontal="center" wrapText="1"/>
    </xf>
    <xf numFmtId="0" fontId="24" fillId="9" borderId="8" xfId="0" applyFont="1" applyFill="1" applyBorder="1" applyAlignment="1">
      <alignment horizontal="center" wrapText="1"/>
    </xf>
    <xf numFmtId="0" fontId="9" fillId="9" borderId="8" xfId="0" applyFont="1" applyFill="1" applyBorder="1"/>
    <xf numFmtId="0" fontId="9" fillId="9" borderId="8" xfId="0" applyFont="1" applyFill="1" applyBorder="1" applyAlignment="1">
      <alignment horizontal="center"/>
    </xf>
    <xf numFmtId="0" fontId="9" fillId="9" borderId="12" xfId="0" applyFont="1" applyFill="1" applyBorder="1"/>
    <xf numFmtId="0" fontId="9" fillId="9" borderId="12" xfId="0" applyFont="1" applyFill="1" applyBorder="1" applyAlignment="1">
      <alignment horizontal="center"/>
    </xf>
    <xf numFmtId="0" fontId="28" fillId="17" borderId="0" xfId="0" applyFont="1" applyFill="1"/>
    <xf numFmtId="0" fontId="4" fillId="17" borderId="0" xfId="0" applyFont="1" applyFill="1"/>
    <xf numFmtId="0" fontId="0" fillId="19" borderId="10" xfId="0" applyFill="1" applyBorder="1"/>
    <xf numFmtId="0" fontId="4" fillId="3" borderId="10" xfId="0" applyFont="1" applyFill="1" applyBorder="1"/>
    <xf numFmtId="8" fontId="6" fillId="20" borderId="2" xfId="0" applyNumberFormat="1" applyFont="1" applyFill="1" applyBorder="1"/>
    <xf numFmtId="8" fontId="27" fillId="18" borderId="2" xfId="0" applyNumberFormat="1" applyFont="1" applyFill="1" applyBorder="1"/>
    <xf numFmtId="8" fontId="27" fillId="20" borderId="2" xfId="0" applyNumberFormat="1" applyFont="1" applyFill="1" applyBorder="1"/>
    <xf numFmtId="0" fontId="45" fillId="9" borderId="0" xfId="0" applyFont="1" applyFill="1"/>
    <xf numFmtId="0" fontId="9" fillId="9" borderId="0" xfId="0" applyFont="1" applyFill="1" applyAlignment="1">
      <alignment horizontal="center"/>
    </xf>
    <xf numFmtId="165" fontId="9" fillId="9" borderId="8" xfId="0" applyNumberFormat="1" applyFont="1" applyFill="1" applyBorder="1" applyAlignment="1">
      <alignment horizontal="center"/>
    </xf>
    <xf numFmtId="0" fontId="9" fillId="9" borderId="11" xfId="0" applyFont="1" applyFill="1" applyBorder="1" applyAlignment="1">
      <alignment wrapText="1"/>
    </xf>
    <xf numFmtId="0" fontId="9" fillId="9" borderId="11" xfId="0" applyFont="1" applyFill="1" applyBorder="1" applyAlignment="1">
      <alignment horizontal="center" wrapText="1"/>
    </xf>
    <xf numFmtId="165" fontId="9" fillId="9" borderId="0" xfId="0" applyNumberFormat="1" applyFont="1" applyFill="1" applyAlignment="1">
      <alignment horizontal="center"/>
    </xf>
    <xf numFmtId="165" fontId="2" fillId="9" borderId="0" xfId="0" applyNumberFormat="1" applyFont="1" applyFill="1" applyAlignment="1">
      <alignment horizontal="center"/>
    </xf>
    <xf numFmtId="0" fontId="46" fillId="9" borderId="0" xfId="0" applyFont="1" applyFill="1"/>
    <xf numFmtId="0" fontId="2" fillId="9" borderId="10" xfId="0" applyFont="1" applyFill="1" applyBorder="1"/>
    <xf numFmtId="165" fontId="2" fillId="9" borderId="10" xfId="0" applyNumberFormat="1" applyFont="1" applyFill="1" applyBorder="1" applyAlignment="1">
      <alignment horizontal="center" wrapText="1"/>
    </xf>
    <xf numFmtId="165" fontId="2" fillId="9" borderId="10" xfId="0" applyNumberFormat="1" applyFont="1" applyFill="1" applyBorder="1" applyAlignment="1">
      <alignment horizontal="center"/>
    </xf>
    <xf numFmtId="0" fontId="9" fillId="9" borderId="10" xfId="0" applyFont="1" applyFill="1" applyBorder="1"/>
    <xf numFmtId="0" fontId="9" fillId="9" borderId="10" xfId="0" applyFont="1" applyFill="1" applyBorder="1" applyAlignment="1">
      <alignment horizontal="center"/>
    </xf>
    <xf numFmtId="165" fontId="2" fillId="9" borderId="10" xfId="0" applyNumberFormat="1" applyFont="1" applyFill="1" applyBorder="1" applyAlignment="1">
      <alignment horizontal="right"/>
    </xf>
    <xf numFmtId="165" fontId="9" fillId="9" borderId="10" xfId="0" applyNumberFormat="1" applyFont="1" applyFill="1" applyBorder="1" applyAlignment="1">
      <alignment horizontal="right"/>
    </xf>
    <xf numFmtId="0" fontId="46" fillId="9" borderId="10" xfId="0" applyFont="1" applyFill="1" applyBorder="1"/>
    <xf numFmtId="16" fontId="24" fillId="9" borderId="0" xfId="0" applyNumberFormat="1" applyFont="1" applyFill="1" applyAlignment="1">
      <alignment horizontal="center"/>
    </xf>
    <xf numFmtId="164" fontId="9" fillId="9" borderId="0" xfId="0" applyNumberFormat="1" applyFont="1" applyFill="1" applyAlignment="1">
      <alignment horizontal="center"/>
    </xf>
    <xf numFmtId="165" fontId="44" fillId="9" borderId="0" xfId="0" applyNumberFormat="1" applyFont="1" applyFill="1" applyAlignment="1">
      <alignment horizontal="right"/>
    </xf>
    <xf numFmtId="0" fontId="4" fillId="9" borderId="0" xfId="0" applyFont="1" applyFill="1" applyAlignment="1">
      <alignment horizontal="center"/>
    </xf>
    <xf numFmtId="16" fontId="4" fillId="9" borderId="0" xfId="0" applyNumberFormat="1" applyFont="1" applyFill="1" applyAlignment="1">
      <alignment horizontal="center"/>
    </xf>
    <xf numFmtId="0" fontId="2" fillId="9" borderId="12" xfId="0" applyFont="1" applyFill="1" applyBorder="1" applyAlignment="1">
      <alignment horizontal="left"/>
    </xf>
    <xf numFmtId="0" fontId="2" fillId="9" borderId="8" xfId="0" applyFont="1" applyFill="1" applyBorder="1" applyAlignment="1">
      <alignment horizontal="left"/>
    </xf>
    <xf numFmtId="0" fontId="24" fillId="9" borderId="8" xfId="0" applyFont="1" applyFill="1" applyBorder="1" applyAlignment="1">
      <alignment horizontal="center"/>
    </xf>
    <xf numFmtId="49" fontId="9" fillId="0" borderId="11" xfId="0" applyNumberFormat="1" applyFont="1" applyBorder="1" applyAlignment="1">
      <alignment horizontal="center" wrapText="1"/>
    </xf>
    <xf numFmtId="49" fontId="9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4" fontId="24" fillId="0" borderId="11" xfId="0" applyNumberFormat="1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164" fontId="24" fillId="0" borderId="8" xfId="0" applyNumberFormat="1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164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wrapText="1"/>
    </xf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49" fontId="9" fillId="0" borderId="8" xfId="0" applyNumberFormat="1" applyFont="1" applyBorder="1" applyAlignment="1">
      <alignment horizontal="center" wrapText="1"/>
    </xf>
    <xf numFmtId="0" fontId="9" fillId="0" borderId="8" xfId="0" applyFont="1" applyBorder="1" applyAlignment="1">
      <alignment horizontal="left" wrapText="1"/>
    </xf>
    <xf numFmtId="165" fontId="2" fillId="0" borderId="12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center"/>
    </xf>
    <xf numFmtId="0" fontId="45" fillId="0" borderId="0" xfId="0" applyFont="1"/>
    <xf numFmtId="165" fontId="2" fillId="0" borderId="0" xfId="0" applyNumberFormat="1" applyFont="1" applyAlignment="1">
      <alignment horizontal="right"/>
    </xf>
    <xf numFmtId="165" fontId="49" fillId="0" borderId="11" xfId="0" applyNumberFormat="1" applyFont="1" applyBorder="1" applyAlignment="1">
      <alignment horizontal="right" wrapText="1"/>
    </xf>
    <xf numFmtId="165" fontId="49" fillId="0" borderId="8" xfId="0" applyNumberFormat="1" applyFont="1" applyBorder="1" applyAlignment="1">
      <alignment horizontal="right" wrapText="1"/>
    </xf>
    <xf numFmtId="165" fontId="49" fillId="0" borderId="8" xfId="0" applyNumberFormat="1" applyFont="1" applyBorder="1" applyAlignment="1">
      <alignment horizontal="right"/>
    </xf>
    <xf numFmtId="8" fontId="49" fillId="0" borderId="8" xfId="0" applyNumberFormat="1" applyFont="1" applyBorder="1" applyAlignment="1">
      <alignment horizontal="right"/>
    </xf>
    <xf numFmtId="0" fontId="1" fillId="9" borderId="0" xfId="0" applyFont="1" applyFill="1" applyAlignment="1">
      <alignment horizontal="left"/>
    </xf>
    <xf numFmtId="0" fontId="0" fillId="9" borderId="0" xfId="0" applyFill="1"/>
    <xf numFmtId="0" fontId="2" fillId="9" borderId="1" xfId="0" applyFont="1" applyFill="1" applyBorder="1"/>
    <xf numFmtId="0" fontId="5" fillId="9" borderId="1" xfId="0" applyFont="1" applyFill="1" applyBorder="1"/>
    <xf numFmtId="0" fontId="16" fillId="9" borderId="0" xfId="0" applyFont="1" applyFill="1" applyAlignment="1">
      <alignment horizontal="center" wrapText="1"/>
    </xf>
    <xf numFmtId="0" fontId="16" fillId="9" borderId="0" xfId="0" applyFont="1" applyFill="1" applyAlignment="1">
      <alignment horizontal="center"/>
    </xf>
    <xf numFmtId="0" fontId="31" fillId="9" borderId="0" xfId="0" applyFont="1" applyFill="1" applyAlignment="1">
      <alignment horizontal="left"/>
    </xf>
    <xf numFmtId="0" fontId="10" fillId="8" borderId="0" xfId="0" applyFont="1" applyFill="1"/>
    <xf numFmtId="0" fontId="28" fillId="5" borderId="0" xfId="0" applyFont="1" applyFill="1"/>
    <xf numFmtId="0" fontId="27" fillId="9" borderId="0" xfId="0" applyFont="1" applyFill="1"/>
    <xf numFmtId="0" fontId="43" fillId="9" borderId="0" xfId="0" applyFont="1" applyFill="1" applyAlignment="1">
      <alignment horizontal="center" wrapText="1"/>
    </xf>
    <xf numFmtId="0" fontId="43" fillId="9" borderId="0" xfId="0" applyFont="1" applyFill="1" applyAlignment="1">
      <alignment horizontal="center"/>
    </xf>
    <xf numFmtId="0" fontId="3" fillId="9" borderId="0" xfId="0" applyFont="1" applyFill="1" applyAlignment="1">
      <alignment horizontal="left"/>
    </xf>
    <xf numFmtId="0" fontId="5" fillId="5" borderId="0" xfId="0" applyFont="1" applyFill="1"/>
    <xf numFmtId="0" fontId="6" fillId="9" borderId="0" xfId="0" applyFont="1" applyFill="1"/>
    <xf numFmtId="0" fontId="3" fillId="0" borderId="0" xfId="0" applyFont="1" applyAlignment="1">
      <alignment horizontal="left"/>
    </xf>
    <xf numFmtId="0" fontId="0" fillId="0" borderId="0" xfId="0"/>
    <xf numFmtId="0" fontId="10" fillId="4" borderId="0" xfId="0" applyFont="1" applyFill="1"/>
    <xf numFmtId="0" fontId="5" fillId="0" borderId="0" xfId="0" applyFont="1"/>
    <xf numFmtId="0" fontId="6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  <color rgb="FF95D6ED"/>
      <color rgb="FF9BCA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657225</xdr:colOff>
      <xdr:row>0</xdr:row>
      <xdr:rowOff>190501</xdr:rowOff>
    </xdr:from>
    <xdr:to>
      <xdr:col>10</xdr:col>
      <xdr:colOff>847585</xdr:colOff>
      <xdr:row>3</xdr:row>
      <xdr:rowOff>91222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2B53CD-BEAF-42D1-833B-4FECCF071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90501"/>
          <a:ext cx="2552560" cy="6722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104775</xdr:rowOff>
    </xdr:from>
    <xdr:to>
      <xdr:col>10</xdr:col>
      <xdr:colOff>126431</xdr:colOff>
      <xdr:row>1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E3CF29-F977-4F81-9B61-493B01848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04775"/>
          <a:ext cx="1555181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0</xdr:row>
      <xdr:rowOff>57151</xdr:rowOff>
    </xdr:from>
    <xdr:to>
      <xdr:col>10</xdr:col>
      <xdr:colOff>168275</xdr:colOff>
      <xdr:row>1</xdr:row>
      <xdr:rowOff>173310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AF5A93-030B-43D1-95F2-D5C83B621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57151"/>
          <a:ext cx="1743075" cy="459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0</xdr:row>
      <xdr:rowOff>57151</xdr:rowOff>
    </xdr:from>
    <xdr:to>
      <xdr:col>10</xdr:col>
      <xdr:colOff>333375</xdr:colOff>
      <xdr:row>1</xdr:row>
      <xdr:rowOff>173310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FC6725-E930-41D1-ACE8-66C3C1D2D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57151"/>
          <a:ext cx="1743075" cy="459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47626</xdr:rowOff>
    </xdr:from>
    <xdr:to>
      <xdr:col>10</xdr:col>
      <xdr:colOff>542925</xdr:colOff>
      <xdr:row>1</xdr:row>
      <xdr:rowOff>158768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6E7464-A0C2-46F7-ABB2-D8B5C691C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47626"/>
          <a:ext cx="1724025" cy="4540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80597</xdr:colOff>
      <xdr:row>0</xdr:row>
      <xdr:rowOff>164858</xdr:rowOff>
    </xdr:from>
    <xdr:to>
      <xdr:col>10</xdr:col>
      <xdr:colOff>366346</xdr:colOff>
      <xdr:row>1</xdr:row>
      <xdr:rowOff>126703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BDF7F8-FF1E-4249-A30D-319F026CC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6135" y="164858"/>
          <a:ext cx="1992923" cy="4454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66676</xdr:rowOff>
    </xdr:from>
    <xdr:to>
      <xdr:col>10</xdr:col>
      <xdr:colOff>476250</xdr:colOff>
      <xdr:row>1</xdr:row>
      <xdr:rowOff>157750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73D6DA-5849-4319-BB17-C0D36F98D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66676"/>
          <a:ext cx="1647825" cy="4339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85725</xdr:rowOff>
    </xdr:from>
    <xdr:to>
      <xdr:col>10</xdr:col>
      <xdr:colOff>390525</xdr:colOff>
      <xdr:row>1</xdr:row>
      <xdr:rowOff>141680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6ED21B-81DF-4854-A46F-C7DA4180B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85725"/>
          <a:ext cx="1514475" cy="3988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0</xdr:row>
      <xdr:rowOff>114301</xdr:rowOff>
    </xdr:from>
    <xdr:to>
      <xdr:col>10</xdr:col>
      <xdr:colOff>147414</xdr:colOff>
      <xdr:row>1</xdr:row>
      <xdr:rowOff>171451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F6F553-6DBF-4D71-A43F-D49534A60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14301"/>
          <a:ext cx="1519014" cy="400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0</xdr:row>
      <xdr:rowOff>76201</xdr:rowOff>
    </xdr:from>
    <xdr:to>
      <xdr:col>10</xdr:col>
      <xdr:colOff>255911</xdr:colOff>
      <xdr:row>1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D7CCC9-7B6E-471C-9850-946950C41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76201"/>
          <a:ext cx="1627511" cy="42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yi.uwex.edu/wbic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fyi.uwex.edu/wbic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yi.uwex.edu/wbic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fyi.uwex.edu/wbic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fyi.uwex.edu/wbic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fyi.uwex.edu/wbic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fyi.uwex.edu/wbic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fyi.uwex.edu/wbic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fyi.uwex.edu/wbic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fyi.uwex.edu/wb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10"/>
  <sheetViews>
    <sheetView zoomScale="130" zoomScaleNormal="130" workbookViewId="0">
      <selection activeCell="J14" sqref="J14"/>
    </sheetView>
  </sheetViews>
  <sheetFormatPr defaultColWidth="17.28515625" defaultRowHeight="15" customHeight="1" x14ac:dyDescent="0.2"/>
  <cols>
    <col min="1" max="1" width="41" style="62" customWidth="1"/>
    <col min="2" max="2" width="11.85546875" style="62" customWidth="1"/>
    <col min="3" max="3" width="13.140625" style="62" customWidth="1"/>
    <col min="4" max="4" width="14.85546875" style="62" customWidth="1"/>
    <col min="5" max="5" width="12.28515625" style="62" customWidth="1"/>
    <col min="6" max="6" width="13.42578125" style="62" customWidth="1"/>
    <col min="7" max="7" width="20.7109375" style="62" customWidth="1"/>
    <col min="8" max="8" width="11.7109375" style="62" customWidth="1"/>
    <col min="9" max="10" width="11.85546875" style="62" customWidth="1"/>
    <col min="11" max="11" width="13.28515625" style="62" customWidth="1"/>
    <col min="12" max="27" width="8.85546875" style="62" customWidth="1"/>
    <col min="28" max="16384" width="17.28515625" style="62"/>
  </cols>
  <sheetData>
    <row r="1" spans="1:13" ht="20.25" customHeight="1" x14ac:dyDescent="0.3">
      <c r="A1" s="260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3" ht="20.25" customHeight="1" x14ac:dyDescent="0.3">
      <c r="A2" s="190" t="s">
        <v>137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3" ht="20.25" customHeight="1" x14ac:dyDescent="0.3">
      <c r="A3" s="190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3" ht="16.5" customHeight="1" x14ac:dyDescent="0.25">
      <c r="A4" s="262" t="s">
        <v>1</v>
      </c>
      <c r="B4" s="263"/>
      <c r="C4" s="263"/>
      <c r="D4" s="263"/>
      <c r="E4" s="263"/>
      <c r="F4" s="263"/>
      <c r="G4" s="64"/>
      <c r="H4" s="64"/>
      <c r="I4" s="64"/>
      <c r="J4" s="64"/>
      <c r="K4" s="64"/>
    </row>
    <row r="5" spans="1:13" ht="48" customHeight="1" x14ac:dyDescent="0.25">
      <c r="A5" s="191" t="s">
        <v>3</v>
      </c>
      <c r="B5" s="192" t="s">
        <v>7</v>
      </c>
      <c r="C5" s="192" t="s">
        <v>8</v>
      </c>
      <c r="D5" s="192" t="s">
        <v>9</v>
      </c>
      <c r="E5" s="192" t="s">
        <v>51</v>
      </c>
      <c r="F5" s="192" t="s">
        <v>10</v>
      </c>
      <c r="G5" s="192" t="s">
        <v>11</v>
      </c>
      <c r="H5" s="192" t="s">
        <v>12</v>
      </c>
      <c r="I5" s="192" t="s">
        <v>13</v>
      </c>
      <c r="J5" s="192" t="s">
        <v>14</v>
      </c>
      <c r="K5" s="192" t="s">
        <v>15</v>
      </c>
      <c r="L5" s="193"/>
      <c r="M5" s="194"/>
    </row>
    <row r="6" spans="1:13" ht="21" customHeight="1" x14ac:dyDescent="0.25">
      <c r="A6" s="195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3"/>
    </row>
    <row r="7" spans="1:13" ht="21" customHeight="1" x14ac:dyDescent="0.25">
      <c r="A7" s="217" t="s">
        <v>107</v>
      </c>
      <c r="B7" s="201">
        <v>100</v>
      </c>
      <c r="C7" s="238" t="s">
        <v>140</v>
      </c>
      <c r="D7" s="201">
        <v>400</v>
      </c>
      <c r="E7" s="201">
        <v>150</v>
      </c>
      <c r="F7" s="238" t="s">
        <v>138</v>
      </c>
      <c r="G7" s="218" t="s">
        <v>119</v>
      </c>
      <c r="H7" s="241">
        <v>2</v>
      </c>
      <c r="I7" s="242">
        <v>3.5</v>
      </c>
      <c r="J7" s="256">
        <v>1700</v>
      </c>
      <c r="K7" s="256">
        <v>335</v>
      </c>
      <c r="L7" s="193"/>
    </row>
    <row r="8" spans="1:13" ht="21" customHeight="1" x14ac:dyDescent="0.25">
      <c r="A8" s="217" t="s">
        <v>123</v>
      </c>
      <c r="B8" s="201">
        <v>100</v>
      </c>
      <c r="C8" s="238" t="s">
        <v>140</v>
      </c>
      <c r="D8" s="201">
        <v>400</v>
      </c>
      <c r="E8" s="201">
        <v>150</v>
      </c>
      <c r="F8" s="238" t="s">
        <v>138</v>
      </c>
      <c r="G8" s="218" t="s">
        <v>119</v>
      </c>
      <c r="H8" s="241">
        <v>2</v>
      </c>
      <c r="I8" s="242">
        <v>3.5</v>
      </c>
      <c r="J8" s="256">
        <v>1950</v>
      </c>
      <c r="K8" s="256">
        <v>480</v>
      </c>
      <c r="L8" s="193"/>
    </row>
    <row r="9" spans="1:13" ht="21" customHeight="1" x14ac:dyDescent="0.25">
      <c r="A9" s="246" t="s">
        <v>127</v>
      </c>
      <c r="B9" s="244">
        <v>400</v>
      </c>
      <c r="C9" s="238" t="s">
        <v>140</v>
      </c>
      <c r="D9" s="202">
        <v>1550</v>
      </c>
      <c r="E9" s="202">
        <v>370</v>
      </c>
      <c r="F9" s="249" t="s">
        <v>141</v>
      </c>
      <c r="G9" s="202" t="s">
        <v>17</v>
      </c>
      <c r="H9" s="243">
        <v>3.1</v>
      </c>
      <c r="I9" s="244">
        <v>7.3</v>
      </c>
      <c r="J9" s="257">
        <v>515</v>
      </c>
      <c r="K9" s="257">
        <v>235</v>
      </c>
      <c r="L9" s="193"/>
    </row>
    <row r="10" spans="1:13" ht="21" customHeight="1" x14ac:dyDescent="0.25">
      <c r="A10" s="250" t="s">
        <v>130</v>
      </c>
      <c r="B10" s="244">
        <v>400</v>
      </c>
      <c r="C10" s="238" t="s">
        <v>140</v>
      </c>
      <c r="D10" s="202">
        <v>1450</v>
      </c>
      <c r="E10" s="202">
        <v>388</v>
      </c>
      <c r="F10" s="249" t="s">
        <v>141</v>
      </c>
      <c r="G10" s="202" t="s">
        <v>17</v>
      </c>
      <c r="H10" s="243">
        <v>2.7</v>
      </c>
      <c r="I10" s="244">
        <v>7.6</v>
      </c>
      <c r="J10" s="257">
        <v>475</v>
      </c>
      <c r="K10" s="257">
        <v>232</v>
      </c>
      <c r="L10" s="193"/>
    </row>
    <row r="11" spans="1:13" ht="18" customHeight="1" x14ac:dyDescent="0.25">
      <c r="A11" s="203" t="s">
        <v>16</v>
      </c>
      <c r="B11" s="204">
        <v>400</v>
      </c>
      <c r="C11" s="238" t="s">
        <v>140</v>
      </c>
      <c r="D11" s="204">
        <v>800</v>
      </c>
      <c r="E11" s="204">
        <v>182</v>
      </c>
      <c r="F11" s="239" t="s">
        <v>142</v>
      </c>
      <c r="G11" s="204" t="s">
        <v>98</v>
      </c>
      <c r="H11" s="245">
        <v>2.2000000000000002</v>
      </c>
      <c r="I11" s="245">
        <v>6.7</v>
      </c>
      <c r="J11" s="258">
        <v>470</v>
      </c>
      <c r="K11" s="258">
        <v>330</v>
      </c>
      <c r="L11" s="193"/>
    </row>
    <row r="12" spans="1:13" ht="18" customHeight="1" x14ac:dyDescent="0.25">
      <c r="A12" s="247" t="s">
        <v>128</v>
      </c>
      <c r="B12" s="248">
        <v>400</v>
      </c>
      <c r="C12" s="238" t="s">
        <v>140</v>
      </c>
      <c r="D12" s="204">
        <v>1550</v>
      </c>
      <c r="E12" s="204">
        <v>410</v>
      </c>
      <c r="F12" s="239" t="s">
        <v>143</v>
      </c>
      <c r="G12" s="204" t="s">
        <v>17</v>
      </c>
      <c r="H12" s="245">
        <v>2.8</v>
      </c>
      <c r="I12" s="245">
        <v>7.6</v>
      </c>
      <c r="J12" s="258">
        <v>470</v>
      </c>
      <c r="K12" s="258">
        <v>228</v>
      </c>
      <c r="L12" s="193"/>
    </row>
    <row r="13" spans="1:13" ht="18" customHeight="1" x14ac:dyDescent="0.25">
      <c r="A13" s="203" t="s">
        <v>129</v>
      </c>
      <c r="B13" s="204">
        <v>800</v>
      </c>
      <c r="C13" s="238" t="s">
        <v>140</v>
      </c>
      <c r="D13" s="204">
        <v>1550</v>
      </c>
      <c r="E13" s="204">
        <v>267</v>
      </c>
      <c r="F13" s="239" t="s">
        <v>144</v>
      </c>
      <c r="G13" s="204" t="s">
        <v>17</v>
      </c>
      <c r="H13" s="245">
        <v>2.8</v>
      </c>
      <c r="I13" s="245">
        <v>7.8</v>
      </c>
      <c r="J13" s="258">
        <v>300</v>
      </c>
      <c r="K13" s="258">
        <v>228</v>
      </c>
      <c r="L13" s="193"/>
    </row>
    <row r="14" spans="1:13" ht="18" customHeight="1" x14ac:dyDescent="0.25">
      <c r="A14" s="203" t="s">
        <v>125</v>
      </c>
      <c r="B14" s="204">
        <v>775</v>
      </c>
      <c r="C14" s="238" t="s">
        <v>140</v>
      </c>
      <c r="D14" s="204">
        <v>1550</v>
      </c>
      <c r="E14" s="204">
        <v>235</v>
      </c>
      <c r="F14" s="239" t="s">
        <v>139</v>
      </c>
      <c r="G14" s="204" t="s">
        <v>17</v>
      </c>
      <c r="H14" s="245">
        <v>3.3</v>
      </c>
      <c r="I14" s="245">
        <v>7.2</v>
      </c>
      <c r="J14" s="259">
        <v>380</v>
      </c>
      <c r="K14" s="259">
        <v>240</v>
      </c>
      <c r="L14" s="193"/>
    </row>
    <row r="15" spans="1:13" ht="18" customHeight="1" x14ac:dyDescent="0.25">
      <c r="A15" s="203" t="s">
        <v>126</v>
      </c>
      <c r="B15" s="204">
        <v>725</v>
      </c>
      <c r="C15" s="238" t="s">
        <v>140</v>
      </c>
      <c r="D15" s="204">
        <v>1450</v>
      </c>
      <c r="E15" s="204">
        <v>250</v>
      </c>
      <c r="F15" s="239" t="s">
        <v>139</v>
      </c>
      <c r="G15" s="237" t="s">
        <v>17</v>
      </c>
      <c r="H15" s="245">
        <v>2.9</v>
      </c>
      <c r="I15" s="245">
        <v>7.5</v>
      </c>
      <c r="J15" s="259">
        <v>350</v>
      </c>
      <c r="K15" s="259">
        <v>239</v>
      </c>
      <c r="L15" s="193"/>
    </row>
    <row r="16" spans="1:13" ht="18.75" customHeight="1" x14ac:dyDescent="0.25">
      <c r="A16" s="61"/>
      <c r="B16" s="233"/>
      <c r="C16" s="234"/>
      <c r="D16" s="233"/>
      <c r="E16" s="215"/>
      <c r="F16" s="230"/>
      <c r="G16" s="215"/>
      <c r="H16" s="231"/>
      <c r="I16" s="231"/>
      <c r="J16" s="232"/>
      <c r="K16" s="232"/>
      <c r="L16" s="193"/>
    </row>
    <row r="17" spans="1:12" ht="18.75" customHeight="1" x14ac:dyDescent="0.25">
      <c r="A17" s="61" t="s">
        <v>122</v>
      </c>
      <c r="B17" s="233"/>
      <c r="C17" s="234"/>
      <c r="D17" s="233"/>
      <c r="E17" s="215"/>
      <c r="F17" s="230"/>
      <c r="G17" s="215"/>
      <c r="H17" s="231"/>
      <c r="I17" s="231"/>
      <c r="J17" s="232"/>
      <c r="K17" s="232"/>
      <c r="L17" s="193"/>
    </row>
    <row r="18" spans="1:12" ht="18" customHeight="1" x14ac:dyDescent="0.25">
      <c r="A18" s="61" t="s">
        <v>121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193"/>
    </row>
    <row r="19" spans="1:12" ht="18" customHeight="1" x14ac:dyDescent="0.2">
      <c r="A19" s="61"/>
      <c r="B19" s="61"/>
      <c r="C19" s="196"/>
      <c r="D19" s="196"/>
      <c r="E19" s="196"/>
      <c r="F19" s="196"/>
      <c r="G19" s="196"/>
      <c r="H19" s="196"/>
      <c r="I19" s="61"/>
      <c r="J19" s="61"/>
      <c r="K19" s="61"/>
    </row>
    <row r="20" spans="1:12" ht="17.25" customHeight="1" x14ac:dyDescent="0.2">
      <c r="A20" s="61"/>
      <c r="B20" s="61"/>
      <c r="C20" s="196"/>
      <c r="D20" s="196"/>
      <c r="E20" s="196"/>
      <c r="F20" s="196"/>
      <c r="G20" s="196"/>
      <c r="H20" s="196"/>
      <c r="I20" s="61"/>
      <c r="J20" s="61"/>
      <c r="K20" s="61"/>
    </row>
    <row r="21" spans="1:12" ht="33" customHeight="1" x14ac:dyDescent="0.25">
      <c r="A21" s="65" t="s">
        <v>23</v>
      </c>
      <c r="B21" s="196"/>
      <c r="C21" s="196"/>
      <c r="D21" s="196"/>
      <c r="E21" s="196"/>
      <c r="F21" s="196"/>
      <c r="G21" s="196"/>
      <c r="H21" s="196"/>
      <c r="I21" s="61"/>
      <c r="J21" s="61"/>
      <c r="K21" s="61"/>
    </row>
    <row r="22" spans="1:12" ht="34.5" customHeight="1" thickBot="1" x14ac:dyDescent="0.3">
      <c r="A22" s="197"/>
      <c r="B22" s="198"/>
      <c r="C22" s="198" t="s">
        <v>97</v>
      </c>
      <c r="D22" s="192" t="s">
        <v>17</v>
      </c>
      <c r="E22" s="192"/>
      <c r="F22" s="199" t="s">
        <v>24</v>
      </c>
      <c r="G22" s="200" t="s">
        <v>19</v>
      </c>
      <c r="H22" s="196"/>
      <c r="I22" s="61"/>
      <c r="J22" s="61"/>
      <c r="K22" s="61"/>
    </row>
    <row r="23" spans="1:12" ht="12.75" customHeight="1" x14ac:dyDescent="0.25">
      <c r="A23" s="205" t="s">
        <v>26</v>
      </c>
      <c r="B23" s="206"/>
      <c r="C23" s="206">
        <v>28</v>
      </c>
      <c r="D23" s="206">
        <v>50</v>
      </c>
      <c r="E23" s="206"/>
      <c r="F23" s="251">
        <v>4.05</v>
      </c>
      <c r="G23" s="235" t="s">
        <v>27</v>
      </c>
      <c r="H23" s="196"/>
      <c r="I23" s="61"/>
      <c r="J23" s="61"/>
      <c r="K23" s="61"/>
    </row>
    <row r="24" spans="1:12" ht="12.75" customHeight="1" x14ac:dyDescent="0.25">
      <c r="A24" s="203" t="s">
        <v>28</v>
      </c>
      <c r="B24" s="204"/>
      <c r="C24" s="204">
        <v>20</v>
      </c>
      <c r="D24" s="204">
        <v>25</v>
      </c>
      <c r="E24" s="204"/>
      <c r="F24" s="252">
        <v>185</v>
      </c>
      <c r="G24" s="236" t="s">
        <v>29</v>
      </c>
      <c r="H24" s="196"/>
      <c r="I24" s="61"/>
      <c r="J24" s="61"/>
      <c r="K24" s="61"/>
    </row>
    <row r="25" spans="1:12" ht="12.75" customHeight="1" x14ac:dyDescent="0.25">
      <c r="A25" s="203" t="s">
        <v>30</v>
      </c>
      <c r="B25" s="204"/>
      <c r="C25" s="204">
        <v>20</v>
      </c>
      <c r="D25" s="204">
        <v>0</v>
      </c>
      <c r="E25" s="204"/>
      <c r="F25" s="252">
        <v>115</v>
      </c>
      <c r="G25" s="236" t="s">
        <v>29</v>
      </c>
      <c r="H25" s="196"/>
      <c r="I25" s="61"/>
      <c r="J25" s="61"/>
      <c r="K25" s="61"/>
    </row>
    <row r="26" spans="1:12" ht="12.75" customHeight="1" x14ac:dyDescent="0.25">
      <c r="A26" s="203" t="s">
        <v>31</v>
      </c>
      <c r="B26" s="204"/>
      <c r="C26" s="204">
        <v>30</v>
      </c>
      <c r="D26" s="204">
        <v>20</v>
      </c>
      <c r="E26" s="204"/>
      <c r="F26" s="252">
        <v>40.5</v>
      </c>
      <c r="G26" s="236" t="s">
        <v>29</v>
      </c>
      <c r="H26" s="196"/>
      <c r="I26" s="61"/>
      <c r="J26" s="61"/>
      <c r="K26" s="61"/>
    </row>
    <row r="27" spans="1:12" ht="15.75" customHeight="1" x14ac:dyDescent="0.25">
      <c r="A27" s="196" t="s">
        <v>145</v>
      </c>
      <c r="B27" s="215"/>
      <c r="C27" s="215">
        <v>2</v>
      </c>
      <c r="D27" s="215">
        <v>5</v>
      </c>
      <c r="E27" s="215"/>
      <c r="F27" s="255">
        <v>500</v>
      </c>
      <c r="G27" s="190" t="s">
        <v>29</v>
      </c>
      <c r="H27" s="196"/>
      <c r="I27" s="61"/>
      <c r="J27" s="61"/>
      <c r="K27" s="61"/>
    </row>
    <row r="28" spans="1:12" s="214" customFormat="1" ht="15" customHeight="1" x14ac:dyDescent="0.25">
      <c r="A28" s="203" t="s">
        <v>106</v>
      </c>
      <c r="B28" s="240"/>
      <c r="C28" s="240">
        <v>161.33000000000001</v>
      </c>
      <c r="D28" s="240">
        <v>187.39</v>
      </c>
      <c r="E28" s="216"/>
      <c r="F28" s="203"/>
      <c r="G28" s="203"/>
      <c r="H28" s="196"/>
      <c r="I28" s="196"/>
      <c r="J28" s="196"/>
      <c r="K28" s="196"/>
    </row>
    <row r="29" spans="1:12" s="214" customFormat="1" ht="15" customHeight="1" x14ac:dyDescent="0.2">
      <c r="A29" s="196"/>
      <c r="B29" s="219"/>
      <c r="C29" s="219"/>
      <c r="D29" s="219"/>
      <c r="E29" s="219"/>
      <c r="F29" s="196"/>
      <c r="G29" s="196"/>
      <c r="H29" s="196"/>
      <c r="I29" s="196"/>
      <c r="J29" s="196"/>
      <c r="K29" s="196"/>
    </row>
    <row r="30" spans="1:12" s="221" customFormat="1" ht="15" customHeight="1" x14ac:dyDescent="0.25">
      <c r="A30" s="65" t="s">
        <v>118</v>
      </c>
      <c r="B30" s="220"/>
      <c r="C30" s="220"/>
      <c r="D30" s="220"/>
      <c r="E30" s="220"/>
      <c r="F30" s="65"/>
      <c r="G30" s="65"/>
      <c r="H30" s="65"/>
      <c r="I30" s="65"/>
      <c r="J30" s="65"/>
      <c r="K30" s="65"/>
    </row>
    <row r="31" spans="1:12" s="214" customFormat="1" ht="48" customHeight="1" x14ac:dyDescent="0.25">
      <c r="A31" s="222" t="s">
        <v>109</v>
      </c>
      <c r="B31" s="223" t="s">
        <v>110</v>
      </c>
      <c r="C31" s="223" t="s">
        <v>111</v>
      </c>
      <c r="D31" s="227" t="s">
        <v>112</v>
      </c>
      <c r="E31" s="219"/>
      <c r="F31" s="196"/>
      <c r="G31" s="196"/>
      <c r="H31" s="196"/>
      <c r="I31" s="196"/>
      <c r="J31" s="196"/>
      <c r="K31" s="196"/>
    </row>
    <row r="32" spans="1:12" s="214" customFormat="1" ht="15" customHeight="1" x14ac:dyDescent="0.2">
      <c r="A32" s="225" t="s">
        <v>113</v>
      </c>
      <c r="B32" s="226">
        <v>70</v>
      </c>
      <c r="C32" s="253" t="s">
        <v>146</v>
      </c>
      <c r="D32" s="228">
        <v>126</v>
      </c>
      <c r="E32" s="219"/>
      <c r="F32" s="196"/>
      <c r="G32" s="196"/>
      <c r="H32" s="196"/>
      <c r="I32" s="196"/>
      <c r="J32" s="196"/>
      <c r="K32" s="196"/>
    </row>
    <row r="33" spans="1:12" s="214" customFormat="1" ht="15" customHeight="1" x14ac:dyDescent="0.2">
      <c r="A33" s="225" t="s">
        <v>114</v>
      </c>
      <c r="B33" s="226">
        <v>315</v>
      </c>
      <c r="C33" s="253" t="s">
        <v>147</v>
      </c>
      <c r="D33" s="228">
        <v>81.11</v>
      </c>
      <c r="E33" s="219"/>
      <c r="F33" s="196"/>
      <c r="G33" s="196"/>
      <c r="H33" s="196"/>
      <c r="I33" s="196"/>
      <c r="J33" s="196"/>
      <c r="K33" s="196"/>
    </row>
    <row r="34" spans="1:12" s="214" customFormat="1" ht="15" customHeight="1" x14ac:dyDescent="0.2">
      <c r="A34" s="225" t="s">
        <v>26</v>
      </c>
      <c r="B34" s="226">
        <v>150</v>
      </c>
      <c r="C34" s="253" t="s">
        <v>148</v>
      </c>
      <c r="D34" s="228">
        <v>10.85</v>
      </c>
      <c r="E34" s="219"/>
      <c r="F34" s="196"/>
      <c r="G34" s="196"/>
      <c r="H34" s="196"/>
      <c r="I34" s="196"/>
      <c r="J34" s="196"/>
      <c r="K34" s="196"/>
    </row>
    <row r="35" spans="1:12" s="214" customFormat="1" ht="15" customHeight="1" x14ac:dyDescent="0.2">
      <c r="A35" s="225" t="s">
        <v>115</v>
      </c>
      <c r="B35" s="226">
        <v>75</v>
      </c>
      <c r="C35" s="253" t="s">
        <v>149</v>
      </c>
      <c r="D35" s="228">
        <v>18.75</v>
      </c>
      <c r="E35" s="219"/>
      <c r="F35" s="196"/>
      <c r="G35" s="196"/>
      <c r="H35" s="196"/>
      <c r="I35" s="196"/>
      <c r="J35" s="196"/>
      <c r="K35" s="196"/>
    </row>
    <row r="36" spans="1:12" s="214" customFormat="1" ht="15" customHeight="1" x14ac:dyDescent="0.2">
      <c r="A36" s="225" t="s">
        <v>30</v>
      </c>
      <c r="B36" s="226">
        <v>120</v>
      </c>
      <c r="C36" s="253" t="s">
        <v>150</v>
      </c>
      <c r="D36" s="228">
        <v>7.5</v>
      </c>
      <c r="E36" s="219"/>
      <c r="F36" s="196"/>
      <c r="G36" s="196"/>
      <c r="H36" s="196"/>
      <c r="I36" s="196"/>
      <c r="J36" s="196"/>
      <c r="K36" s="196"/>
    </row>
    <row r="37" spans="1:12" s="214" customFormat="1" ht="15" customHeight="1" x14ac:dyDescent="0.2">
      <c r="A37" s="225" t="s">
        <v>116</v>
      </c>
      <c r="B37" s="226">
        <v>630</v>
      </c>
      <c r="C37" s="254" t="s">
        <v>124</v>
      </c>
      <c r="D37" s="228">
        <v>22.68</v>
      </c>
      <c r="E37" s="219"/>
      <c r="F37" s="196"/>
      <c r="G37" s="196"/>
      <c r="H37" s="196"/>
      <c r="I37" s="196"/>
      <c r="J37" s="196"/>
      <c r="K37" s="196"/>
    </row>
    <row r="38" spans="1:12" s="214" customFormat="1" ht="15" customHeight="1" x14ac:dyDescent="0.2">
      <c r="A38" s="225" t="s">
        <v>31</v>
      </c>
      <c r="B38" s="226">
        <v>390</v>
      </c>
      <c r="C38" s="253" t="s">
        <v>151</v>
      </c>
      <c r="D38" s="228">
        <v>7.9</v>
      </c>
      <c r="E38" s="219"/>
      <c r="F38" s="196"/>
      <c r="G38" s="196"/>
      <c r="H38" s="196"/>
      <c r="I38" s="196"/>
      <c r="J38" s="196"/>
      <c r="K38" s="196"/>
    </row>
    <row r="39" spans="1:12" s="214" customFormat="1" ht="15" customHeight="1" x14ac:dyDescent="0.25">
      <c r="A39" s="229" t="s">
        <v>117</v>
      </c>
      <c r="B39" s="224"/>
      <c r="C39" s="224"/>
      <c r="D39" s="227">
        <f>SUM(D32:D38)</f>
        <v>274.78999999999996</v>
      </c>
      <c r="E39" s="219"/>
      <c r="F39" s="196"/>
      <c r="G39" s="196"/>
      <c r="H39" s="196"/>
      <c r="I39" s="196"/>
      <c r="J39" s="196"/>
      <c r="K39" s="196"/>
    </row>
    <row r="40" spans="1:12" ht="12.75" customHeight="1" x14ac:dyDescent="0.2">
      <c r="A40" s="61"/>
      <c r="B40" s="61"/>
      <c r="C40" s="61"/>
      <c r="D40" s="61"/>
      <c r="E40" s="61"/>
      <c r="F40" s="61"/>
      <c r="G40" s="61"/>
      <c r="H40" s="196"/>
      <c r="I40" s="61"/>
      <c r="J40" s="61"/>
      <c r="K40" s="61"/>
    </row>
    <row r="41" spans="1:12" ht="12.75" customHeight="1" x14ac:dyDescent="0.25">
      <c r="A41" s="90" t="s">
        <v>33</v>
      </c>
      <c r="B41" s="91"/>
      <c r="C41" s="91"/>
      <c r="D41" s="91"/>
      <c r="E41" s="91"/>
      <c r="F41" s="160" t="str">
        <f>HYPERLINK("http://fyi.extension.wisc.edu/wbic/","http://fyi.extension.wisc.edu/wbic/")</f>
        <v>http://fyi.extension.wisc.edu/wbic/</v>
      </c>
      <c r="G41" s="91"/>
      <c r="H41" s="91"/>
      <c r="I41" s="91"/>
      <c r="J41" s="91"/>
      <c r="K41" s="91"/>
      <c r="L41" s="91"/>
    </row>
    <row r="42" spans="1:12" ht="12.75" customHeight="1" x14ac:dyDescent="0.25">
      <c r="A42" s="90"/>
      <c r="B42" s="91"/>
      <c r="C42" s="91"/>
      <c r="D42" s="91"/>
      <c r="E42" s="91"/>
      <c r="F42" s="92"/>
      <c r="G42" s="91"/>
      <c r="H42" s="91"/>
      <c r="I42" s="91"/>
      <c r="J42" s="91"/>
      <c r="K42" s="91"/>
      <c r="L42" s="91"/>
    </row>
    <row r="43" spans="1:12" ht="12.75" customHeight="1" x14ac:dyDescent="0.2">
      <c r="A43" s="264" t="s">
        <v>42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</row>
    <row r="44" spans="1:12" ht="12.75" customHeight="1" x14ac:dyDescent="0.2">
      <c r="A44" s="265" t="s">
        <v>44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</row>
    <row r="45" spans="1:12" ht="12.75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12" ht="12.75" customHeight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2" ht="12.75" customHeight="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2" ht="12.75" customHeight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1:11" ht="12.75" customHeight="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0" spans="1:11" ht="12.75" customHeight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</row>
    <row r="51" spans="1:11" ht="12.75" customHeight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</row>
    <row r="52" spans="1:11" ht="12.75" customHeight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</row>
    <row r="53" spans="1:11" ht="12.75" customHeight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</row>
    <row r="54" spans="1:11" ht="12.7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</row>
    <row r="55" spans="1:11" ht="12.75" customHeight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</row>
    <row r="56" spans="1:11" ht="12.75" customHeight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</row>
    <row r="57" spans="1:11" ht="12.75" customHeight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</row>
    <row r="58" spans="1:11" ht="12.75" customHeight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</row>
    <row r="59" spans="1:11" ht="12.75" customHeight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11" ht="12.7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1:11" ht="12.75" customHeight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</row>
    <row r="62" spans="1:11" ht="12.75" customHeight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</row>
    <row r="63" spans="1:11" ht="12.75" customHeight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</row>
    <row r="64" spans="1:11" ht="12.75" customHeight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</row>
    <row r="65" spans="1:11" ht="12.75" customHeight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</row>
    <row r="66" spans="1:11" ht="12.75" customHeight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</row>
    <row r="67" spans="1:11" ht="12.75" customHeight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</row>
    <row r="68" spans="1:11" ht="12.75" customHeight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</row>
    <row r="69" spans="1:11" ht="12.75" customHeight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</row>
    <row r="70" spans="1:11" ht="12.75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</row>
    <row r="71" spans="1:11" ht="12.75" customHeight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</row>
    <row r="72" spans="1:11" ht="12.75" customHeight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</row>
    <row r="73" spans="1:11" ht="12.75" customHeight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</row>
    <row r="74" spans="1:11" ht="12.75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12.75" customHeight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</row>
    <row r="76" spans="1:11" ht="12.75" customHeight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</row>
    <row r="77" spans="1:11" ht="12.75" customHeight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</row>
    <row r="78" spans="1:11" ht="12.75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</row>
    <row r="79" spans="1:11" ht="12.75" customHeight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</row>
    <row r="80" spans="1:11" ht="12.75" customHeight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</row>
    <row r="81" spans="1:11" ht="12.75" customHeight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</row>
    <row r="82" spans="1:11" ht="12.75" customHeight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</row>
    <row r="83" spans="1:11" ht="12.75" customHeight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</row>
    <row r="84" spans="1:11" ht="12.75" customHeight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</row>
    <row r="85" spans="1:11" ht="12.75" customHeight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</row>
    <row r="86" spans="1:11" ht="12.75" customHeight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</row>
    <row r="87" spans="1:11" ht="12.75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</row>
    <row r="88" spans="1:11" ht="12.75" customHeight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</row>
    <row r="89" spans="1:11" ht="12.75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</row>
    <row r="90" spans="1:11" ht="12.75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</row>
    <row r="91" spans="1:11" ht="12.75" customHeight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</row>
    <row r="92" spans="1:11" ht="12.75" customHeight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</row>
    <row r="93" spans="1:11" ht="12.75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</row>
    <row r="94" spans="1:11" ht="12.75" customHeight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</row>
    <row r="95" spans="1:11" ht="12.75" customHeight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</row>
    <row r="96" spans="1:11" ht="12.75" customHeight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</row>
    <row r="97" spans="1:11" ht="12.75" customHeight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</row>
    <row r="98" spans="1:11" ht="12.75" customHeight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</row>
    <row r="99" spans="1:11" ht="12.75" customHeight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</row>
    <row r="100" spans="1:11" ht="12.75" customHeight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</row>
    <row r="101" spans="1:11" ht="12.75" customHeight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</row>
    <row r="102" spans="1:11" ht="12.75" customHeight="1" x14ac:dyDescent="0.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</row>
    <row r="103" spans="1:11" ht="12.75" customHeight="1" x14ac:dyDescent="0.2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</row>
    <row r="104" spans="1:11" ht="12.75" customHeight="1" x14ac:dyDescent="0.2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</row>
    <row r="105" spans="1:11" ht="12.75" customHeight="1" x14ac:dyDescent="0.2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</row>
    <row r="106" spans="1:11" ht="12.75" customHeight="1" x14ac:dyDescent="0.2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</row>
    <row r="107" spans="1:11" ht="12.75" customHeight="1" x14ac:dyDescent="0.2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</row>
    <row r="108" spans="1:11" ht="12.75" customHeight="1" x14ac:dyDescent="0.2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</row>
    <row r="109" spans="1:11" ht="12.75" customHeight="1" x14ac:dyDescent="0.2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</row>
    <row r="110" spans="1:11" ht="12.75" customHeight="1" x14ac:dyDescent="0.2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</row>
    <row r="111" spans="1:11" ht="12.75" customHeight="1" x14ac:dyDescent="0.2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</row>
    <row r="112" spans="1:11" ht="12.75" customHeight="1" x14ac:dyDescent="0.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</row>
    <row r="113" spans="1:11" ht="12.75" customHeight="1" x14ac:dyDescent="0.2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</row>
    <row r="114" spans="1:11" ht="12.75" customHeight="1" x14ac:dyDescent="0.2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</row>
    <row r="115" spans="1:11" ht="12.75" customHeight="1" x14ac:dyDescent="0.2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</row>
    <row r="116" spans="1:11" ht="12.75" customHeight="1" x14ac:dyDescent="0.2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</row>
    <row r="117" spans="1:11" ht="12.75" customHeight="1" x14ac:dyDescent="0.2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</row>
    <row r="118" spans="1:11" ht="12.75" customHeight="1" x14ac:dyDescent="0.2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</row>
    <row r="119" spans="1:11" ht="12.75" customHeight="1" x14ac:dyDescent="0.2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</row>
    <row r="120" spans="1:11" ht="12.75" customHeight="1" x14ac:dyDescent="0.2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</row>
    <row r="121" spans="1:11" ht="12.75" customHeight="1" x14ac:dyDescent="0.2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</row>
    <row r="122" spans="1:11" ht="12.75" customHeight="1" x14ac:dyDescent="0.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</row>
    <row r="123" spans="1:11" ht="12.75" customHeight="1" x14ac:dyDescent="0.2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</row>
    <row r="124" spans="1:11" ht="12.75" customHeight="1" x14ac:dyDescent="0.2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</row>
    <row r="125" spans="1:11" ht="12.75" customHeight="1" x14ac:dyDescent="0.2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</row>
    <row r="126" spans="1:11" ht="12.75" customHeight="1" x14ac:dyDescent="0.2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</row>
    <row r="127" spans="1:11" ht="12.75" customHeight="1" x14ac:dyDescent="0.2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</row>
    <row r="128" spans="1:11" ht="12.75" customHeight="1" x14ac:dyDescent="0.2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</row>
    <row r="129" spans="1:11" ht="12.75" customHeight="1" x14ac:dyDescent="0.2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</row>
    <row r="130" spans="1:11" ht="12.75" customHeight="1" x14ac:dyDescent="0.2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</row>
    <row r="131" spans="1:11" ht="12.75" customHeight="1" x14ac:dyDescent="0.2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</row>
    <row r="132" spans="1:11" ht="12.75" customHeight="1" x14ac:dyDescent="0.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</row>
    <row r="133" spans="1:11" ht="12.75" customHeight="1" x14ac:dyDescent="0.2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</row>
    <row r="134" spans="1:11" ht="12.75" customHeight="1" x14ac:dyDescent="0.2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</row>
    <row r="135" spans="1:11" ht="12.75" customHeight="1" x14ac:dyDescent="0.2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</row>
    <row r="136" spans="1:11" ht="12.75" customHeight="1" x14ac:dyDescent="0.2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</row>
    <row r="137" spans="1:11" ht="12.75" customHeight="1" x14ac:dyDescent="0.2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</row>
    <row r="138" spans="1:11" ht="12.75" customHeight="1" x14ac:dyDescent="0.2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</row>
    <row r="139" spans="1:11" ht="12.75" customHeight="1" x14ac:dyDescent="0.2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</row>
    <row r="140" spans="1:11" ht="12.75" customHeight="1" x14ac:dyDescent="0.2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</row>
    <row r="141" spans="1:11" ht="12.75" customHeight="1" x14ac:dyDescent="0.2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</row>
    <row r="142" spans="1:11" ht="12.75" customHeight="1" x14ac:dyDescent="0.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</row>
    <row r="143" spans="1:11" ht="12.75" customHeight="1" x14ac:dyDescent="0.2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</row>
    <row r="144" spans="1:11" ht="12.75" customHeight="1" x14ac:dyDescent="0.2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</row>
    <row r="145" spans="1:11" ht="12.75" customHeight="1" x14ac:dyDescent="0.2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</row>
    <row r="146" spans="1:11" ht="12.75" customHeight="1" x14ac:dyDescent="0.2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</row>
    <row r="147" spans="1:11" ht="12.75" customHeight="1" x14ac:dyDescent="0.2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</row>
    <row r="148" spans="1:11" ht="12.75" customHeight="1" x14ac:dyDescent="0.2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</row>
    <row r="149" spans="1:11" ht="12.75" customHeight="1" x14ac:dyDescent="0.2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</row>
    <row r="150" spans="1:11" ht="12.75" customHeight="1" x14ac:dyDescent="0.2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</row>
    <row r="151" spans="1:11" ht="12.75" customHeight="1" x14ac:dyDescent="0.2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</row>
    <row r="152" spans="1:11" ht="12.75" customHeight="1" x14ac:dyDescent="0.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</row>
    <row r="153" spans="1:11" ht="12.75" customHeight="1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</row>
    <row r="154" spans="1:11" ht="12.75" customHeight="1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</row>
    <row r="155" spans="1:11" ht="12.75" customHeight="1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</row>
    <row r="156" spans="1:11" ht="12.75" customHeight="1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</row>
    <row r="157" spans="1:11" ht="12.75" customHeight="1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</row>
    <row r="158" spans="1:11" ht="12.75" customHeight="1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</row>
    <row r="159" spans="1:11" ht="12.75" customHeight="1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</row>
    <row r="160" spans="1:11" ht="12.75" customHeight="1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</row>
    <row r="161" spans="1:11" ht="12.75" customHeight="1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</row>
    <row r="162" spans="1:11" ht="12.75" customHeight="1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</row>
    <row r="163" spans="1:11" ht="12.75" customHeight="1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</row>
    <row r="164" spans="1:11" ht="12.75" customHeight="1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</row>
    <row r="165" spans="1:11" ht="12.75" customHeight="1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</row>
    <row r="166" spans="1:11" ht="12.75" customHeight="1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</row>
    <row r="167" spans="1:11" ht="12.75" customHeight="1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</row>
    <row r="168" spans="1:11" ht="12.75" customHeight="1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</row>
    <row r="169" spans="1:11" ht="12.75" customHeight="1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</row>
    <row r="170" spans="1:11" ht="12.75" customHeight="1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</row>
    <row r="171" spans="1:11" ht="12.75" customHeight="1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</row>
    <row r="172" spans="1:11" ht="12.75" customHeight="1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</row>
    <row r="173" spans="1:11" ht="12.75" customHeight="1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</row>
    <row r="174" spans="1:11" ht="12.75" customHeight="1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</row>
    <row r="175" spans="1:11" ht="12.75" customHeight="1" x14ac:dyDescent="0.2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</row>
    <row r="176" spans="1:11" ht="12.75" customHeight="1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</row>
    <row r="177" spans="1:11" ht="12.75" customHeight="1" x14ac:dyDescent="0.2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</row>
    <row r="178" spans="1:11" ht="12.75" customHeight="1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</row>
    <row r="179" spans="1:11" ht="12.75" customHeight="1" x14ac:dyDescent="0.2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</row>
    <row r="180" spans="1:11" ht="12.75" customHeight="1" x14ac:dyDescent="0.2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</row>
    <row r="181" spans="1:11" ht="12.75" customHeight="1" x14ac:dyDescent="0.2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</row>
    <row r="182" spans="1:11" ht="12.75" customHeight="1" x14ac:dyDescent="0.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</row>
    <row r="183" spans="1:11" ht="12.75" customHeight="1" x14ac:dyDescent="0.2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</row>
    <row r="184" spans="1:11" ht="12.75" customHeight="1" x14ac:dyDescent="0.2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</row>
    <row r="185" spans="1:11" ht="12.75" customHeight="1" x14ac:dyDescent="0.2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</row>
    <row r="186" spans="1:11" ht="12.75" customHeight="1" x14ac:dyDescent="0.2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</row>
    <row r="187" spans="1:11" ht="12.75" customHeight="1" x14ac:dyDescent="0.2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</row>
    <row r="188" spans="1:11" ht="12.75" customHeight="1" x14ac:dyDescent="0.2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</row>
    <row r="189" spans="1:11" ht="12.75" customHeight="1" x14ac:dyDescent="0.2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</row>
    <row r="190" spans="1:11" ht="12.75" customHeight="1" x14ac:dyDescent="0.2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</row>
    <row r="191" spans="1:11" ht="12.75" customHeight="1" x14ac:dyDescent="0.2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</row>
    <row r="192" spans="1:11" ht="12.75" customHeight="1" x14ac:dyDescent="0.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</row>
    <row r="193" spans="1:11" ht="12.75" customHeight="1" x14ac:dyDescent="0.2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</row>
    <row r="194" spans="1:11" ht="12.75" customHeight="1" x14ac:dyDescent="0.2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</row>
    <row r="195" spans="1:11" ht="12.75" customHeight="1" x14ac:dyDescent="0.2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</row>
    <row r="196" spans="1:11" ht="12.75" customHeight="1" x14ac:dyDescent="0.2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</row>
    <row r="197" spans="1:11" ht="12.75" customHeight="1" x14ac:dyDescent="0.2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</row>
    <row r="198" spans="1:11" ht="12.75" customHeight="1" x14ac:dyDescent="0.2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</row>
    <row r="199" spans="1:11" ht="12.75" customHeight="1" x14ac:dyDescent="0.2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</row>
    <row r="200" spans="1:11" ht="12.75" customHeight="1" x14ac:dyDescent="0.2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</row>
    <row r="201" spans="1:11" ht="12.75" customHeight="1" x14ac:dyDescent="0.2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</row>
    <row r="202" spans="1:11" ht="12.75" customHeight="1" x14ac:dyDescent="0.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</row>
    <row r="203" spans="1:11" ht="12.75" customHeight="1" x14ac:dyDescent="0.2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</row>
    <row r="204" spans="1:11" ht="12.75" customHeight="1" x14ac:dyDescent="0.2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</row>
    <row r="205" spans="1:11" ht="12.75" customHeight="1" x14ac:dyDescent="0.2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</row>
    <row r="206" spans="1:11" ht="12.75" customHeight="1" x14ac:dyDescent="0.2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</row>
    <row r="207" spans="1:11" ht="12.75" customHeight="1" x14ac:dyDescent="0.2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</row>
    <row r="208" spans="1:11" ht="12.75" customHeight="1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</row>
    <row r="209" spans="1:11" ht="12.75" customHeight="1" x14ac:dyDescent="0.2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</row>
    <row r="210" spans="1:11" ht="12.75" customHeight="1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</row>
    <row r="211" spans="1:11" ht="12.75" customHeight="1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</row>
    <row r="212" spans="1:11" ht="12.75" customHeight="1" x14ac:dyDescent="0.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</row>
    <row r="213" spans="1:11" ht="12.75" customHeight="1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</row>
    <row r="214" spans="1:11" ht="12.75" customHeight="1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</row>
    <row r="215" spans="1:11" ht="12.75" customHeight="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</row>
    <row r="216" spans="1:11" ht="12.75" customHeight="1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</row>
    <row r="217" spans="1:11" ht="12.75" customHeight="1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</row>
    <row r="218" spans="1:11" ht="12.75" customHeight="1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</row>
    <row r="219" spans="1:11" ht="12.75" customHeight="1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</row>
    <row r="220" spans="1:11" ht="12.75" customHeight="1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</row>
    <row r="221" spans="1:11" ht="12.75" customHeight="1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</row>
    <row r="222" spans="1:11" ht="12.75" customHeight="1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</row>
    <row r="223" spans="1:11" ht="12.75" customHeight="1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</row>
    <row r="224" spans="1:11" ht="12.75" customHeight="1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</row>
    <row r="225" spans="1:11" ht="12.75" customHeight="1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</row>
    <row r="226" spans="1:11" ht="12.75" customHeight="1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</row>
    <row r="227" spans="1:11" ht="12.75" customHeight="1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</row>
    <row r="228" spans="1:11" ht="12.75" customHeight="1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</row>
    <row r="229" spans="1:11" ht="12.75" customHeight="1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</row>
    <row r="230" spans="1:11" ht="12.75" customHeight="1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</row>
    <row r="231" spans="1:11" ht="12.75" customHeight="1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</row>
    <row r="232" spans="1:11" ht="12.75" customHeight="1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</row>
    <row r="233" spans="1:11" ht="12.75" customHeight="1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</row>
    <row r="234" spans="1:11" ht="12.75" customHeight="1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</row>
    <row r="235" spans="1:11" ht="12.75" customHeight="1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</row>
    <row r="236" spans="1:11" ht="12.75" customHeight="1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</row>
    <row r="237" spans="1:11" ht="12.75" customHeight="1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</row>
    <row r="238" spans="1:11" ht="12.75" customHeight="1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</row>
    <row r="239" spans="1:11" ht="12.75" customHeight="1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</row>
    <row r="240" spans="1:11" ht="12.75" customHeight="1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</row>
    <row r="241" spans="1:11" ht="12.75" customHeight="1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</row>
    <row r="242" spans="1:11" ht="12.75" customHeight="1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</row>
    <row r="243" spans="1:11" ht="12.75" customHeight="1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</row>
    <row r="244" spans="1:11" ht="12.75" customHeight="1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</row>
    <row r="245" spans="1:11" ht="12.75" customHeight="1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</row>
    <row r="246" spans="1:11" ht="12.75" customHeight="1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</row>
    <row r="247" spans="1:11" ht="12.75" customHeight="1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</row>
    <row r="248" spans="1:11" ht="12.75" customHeight="1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</row>
    <row r="249" spans="1:11" ht="12.75" customHeight="1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</row>
    <row r="250" spans="1:11" ht="12.75" customHeight="1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</row>
    <row r="251" spans="1:11" ht="12.75" customHeight="1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</row>
    <row r="252" spans="1:11" ht="12.75" customHeight="1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</row>
    <row r="253" spans="1:11" ht="12.75" customHeight="1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</row>
    <row r="254" spans="1:11" ht="12.75" customHeight="1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</row>
    <row r="255" spans="1:11" ht="12.75" customHeight="1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</row>
    <row r="256" spans="1:11" ht="12.75" customHeight="1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</row>
    <row r="257" spans="1:11" ht="12.75" customHeight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</row>
    <row r="258" spans="1:11" ht="12.75" customHeight="1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</row>
    <row r="259" spans="1:11" ht="12.75" customHeight="1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</row>
    <row r="260" spans="1:11" ht="12.75" customHeight="1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</row>
    <row r="261" spans="1:11" ht="12.75" customHeight="1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</row>
    <row r="262" spans="1:11" ht="12.75" customHeight="1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</row>
    <row r="263" spans="1:11" ht="12.75" customHeight="1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</row>
    <row r="264" spans="1:11" ht="12.75" customHeight="1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</row>
    <row r="265" spans="1:11" ht="12.75" customHeight="1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</row>
    <row r="266" spans="1:11" ht="12.75" customHeight="1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</row>
    <row r="267" spans="1:11" ht="12.75" customHeight="1" x14ac:dyDescent="0.2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</row>
    <row r="268" spans="1:11" ht="12.75" customHeight="1" x14ac:dyDescent="0.2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</row>
    <row r="269" spans="1:11" ht="12.75" customHeight="1" x14ac:dyDescent="0.2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</row>
    <row r="270" spans="1:11" ht="12.75" customHeight="1" x14ac:dyDescent="0.2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</row>
    <row r="271" spans="1:11" ht="12.75" customHeight="1" x14ac:dyDescent="0.2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</row>
    <row r="272" spans="1:11" ht="12.75" customHeight="1" x14ac:dyDescent="0.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</row>
    <row r="273" spans="1:11" ht="12.75" customHeight="1" x14ac:dyDescent="0.2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</row>
    <row r="274" spans="1:11" ht="12.75" customHeight="1" x14ac:dyDescent="0.2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</row>
    <row r="275" spans="1:11" ht="12.75" customHeight="1" x14ac:dyDescent="0.2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</row>
    <row r="276" spans="1:11" ht="12.75" customHeight="1" x14ac:dyDescent="0.2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</row>
    <row r="277" spans="1:11" ht="12.75" customHeight="1" x14ac:dyDescent="0.2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</row>
    <row r="278" spans="1:11" ht="12.75" customHeight="1" x14ac:dyDescent="0.2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1" ht="12.75" customHeight="1" x14ac:dyDescent="0.2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1" ht="12.75" customHeight="1" x14ac:dyDescent="0.2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1" ht="12.75" customHeight="1" x14ac:dyDescent="0.2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1" ht="12.75" customHeight="1" x14ac:dyDescent="0.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</row>
    <row r="283" spans="1:11" ht="12.75" customHeight="1" x14ac:dyDescent="0.2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</row>
    <row r="284" spans="1:11" ht="12.75" customHeight="1" x14ac:dyDescent="0.2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</row>
    <row r="285" spans="1:11" ht="12.75" customHeight="1" x14ac:dyDescent="0.2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</row>
    <row r="286" spans="1:11" ht="12.75" customHeight="1" x14ac:dyDescent="0.2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</row>
    <row r="287" spans="1:11" ht="12.75" customHeight="1" x14ac:dyDescent="0.2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</row>
    <row r="288" spans="1:11" ht="12.75" customHeight="1" x14ac:dyDescent="0.2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</row>
    <row r="289" spans="1:11" ht="12.75" customHeight="1" x14ac:dyDescent="0.2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</row>
    <row r="290" spans="1:11" ht="12.75" customHeight="1" x14ac:dyDescent="0.2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</row>
    <row r="291" spans="1:11" ht="12.75" customHeight="1" x14ac:dyDescent="0.2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</row>
    <row r="292" spans="1:11" ht="12.75" customHeight="1" x14ac:dyDescent="0.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</row>
    <row r="293" spans="1:11" ht="12.75" customHeight="1" x14ac:dyDescent="0.2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</row>
    <row r="294" spans="1:11" ht="12.75" customHeight="1" x14ac:dyDescent="0.2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</row>
    <row r="295" spans="1:11" ht="12.75" customHeight="1" x14ac:dyDescent="0.2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</row>
    <row r="296" spans="1:11" ht="12.75" customHeight="1" x14ac:dyDescent="0.2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</row>
    <row r="297" spans="1:11" ht="12.75" customHeight="1" x14ac:dyDescent="0.2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</row>
    <row r="298" spans="1:11" ht="12.75" customHeight="1" x14ac:dyDescent="0.2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</row>
    <row r="299" spans="1:11" ht="12.75" customHeight="1" x14ac:dyDescent="0.2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</row>
    <row r="300" spans="1:11" ht="12.75" customHeight="1" x14ac:dyDescent="0.2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</row>
    <row r="301" spans="1:11" ht="12.75" customHeight="1" x14ac:dyDescent="0.2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</row>
    <row r="302" spans="1:11" ht="12.75" customHeight="1" x14ac:dyDescent="0.2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</row>
    <row r="303" spans="1:11" ht="12.75" customHeight="1" x14ac:dyDescent="0.2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</row>
    <row r="304" spans="1:11" ht="12.75" customHeight="1" x14ac:dyDescent="0.2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</row>
    <row r="305" spans="1:11" ht="12.75" customHeight="1" x14ac:dyDescent="0.2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</row>
    <row r="306" spans="1:11" ht="12.75" customHeight="1" x14ac:dyDescent="0.2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</row>
    <row r="307" spans="1:11" ht="12.75" customHeight="1" x14ac:dyDescent="0.2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</row>
    <row r="308" spans="1:11" ht="12.75" customHeight="1" x14ac:dyDescent="0.2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</row>
    <row r="309" spans="1:11" ht="12.75" customHeight="1" x14ac:dyDescent="0.2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</row>
    <row r="310" spans="1:11" ht="12.75" customHeight="1" x14ac:dyDescent="0.2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</row>
    <row r="311" spans="1:11" ht="12.75" customHeight="1" x14ac:dyDescent="0.2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</row>
    <row r="312" spans="1:11" ht="12.75" customHeight="1" x14ac:dyDescent="0.2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</row>
    <row r="313" spans="1:11" ht="12.75" customHeight="1" x14ac:dyDescent="0.2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</row>
    <row r="314" spans="1:11" ht="12.75" customHeight="1" x14ac:dyDescent="0.2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</row>
    <row r="315" spans="1:11" ht="12.75" customHeight="1" x14ac:dyDescent="0.2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</row>
    <row r="316" spans="1:11" ht="12.75" customHeight="1" x14ac:dyDescent="0.2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</row>
    <row r="317" spans="1:11" ht="12.75" customHeight="1" x14ac:dyDescent="0.2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</row>
    <row r="318" spans="1:11" ht="12.75" customHeight="1" x14ac:dyDescent="0.2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</row>
    <row r="319" spans="1:11" ht="12.75" customHeight="1" x14ac:dyDescent="0.2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</row>
    <row r="320" spans="1:11" ht="12.75" customHeight="1" x14ac:dyDescent="0.2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</row>
    <row r="321" spans="1:11" ht="12.75" customHeight="1" x14ac:dyDescent="0.2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</row>
    <row r="322" spans="1:11" ht="12.75" customHeight="1" x14ac:dyDescent="0.2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</row>
    <row r="323" spans="1:11" ht="12.75" customHeight="1" x14ac:dyDescent="0.2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</row>
    <row r="324" spans="1:11" ht="12.75" customHeight="1" x14ac:dyDescent="0.2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</row>
    <row r="325" spans="1:11" ht="12.75" customHeight="1" x14ac:dyDescent="0.2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</row>
    <row r="326" spans="1:11" ht="12.75" customHeight="1" x14ac:dyDescent="0.2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</row>
    <row r="327" spans="1:11" ht="12.75" customHeight="1" x14ac:dyDescent="0.2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</row>
    <row r="328" spans="1:11" ht="12.75" customHeight="1" x14ac:dyDescent="0.2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</row>
    <row r="329" spans="1:11" ht="12.75" customHeight="1" x14ac:dyDescent="0.2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</row>
    <row r="330" spans="1:11" ht="12.75" customHeight="1" x14ac:dyDescent="0.2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</row>
    <row r="331" spans="1:11" ht="12.75" customHeight="1" x14ac:dyDescent="0.2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</row>
    <row r="332" spans="1:11" ht="12.75" customHeight="1" x14ac:dyDescent="0.2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</row>
    <row r="333" spans="1:11" ht="12.75" customHeight="1" x14ac:dyDescent="0.2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</row>
    <row r="334" spans="1:11" ht="12.75" customHeight="1" x14ac:dyDescent="0.2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</row>
    <row r="335" spans="1:11" ht="12.75" customHeight="1" x14ac:dyDescent="0.2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</row>
    <row r="336" spans="1:11" ht="12.75" customHeight="1" x14ac:dyDescent="0.2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</row>
    <row r="337" spans="1:11" ht="12.75" customHeight="1" x14ac:dyDescent="0.2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</row>
    <row r="338" spans="1:11" ht="12.75" customHeight="1" x14ac:dyDescent="0.2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</row>
    <row r="339" spans="1:11" ht="12.75" customHeight="1" x14ac:dyDescent="0.2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</row>
    <row r="340" spans="1:11" ht="12.75" customHeight="1" x14ac:dyDescent="0.2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</row>
    <row r="341" spans="1:11" ht="12.75" customHeight="1" x14ac:dyDescent="0.2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</row>
    <row r="342" spans="1:11" ht="12.75" customHeight="1" x14ac:dyDescent="0.2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</row>
    <row r="343" spans="1:11" ht="12.75" customHeight="1" x14ac:dyDescent="0.2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</row>
    <row r="344" spans="1:11" ht="12.75" customHeight="1" x14ac:dyDescent="0.2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</row>
    <row r="345" spans="1:11" ht="12.75" customHeight="1" x14ac:dyDescent="0.2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</row>
    <row r="346" spans="1:11" ht="12.75" customHeight="1" x14ac:dyDescent="0.2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</row>
    <row r="347" spans="1:11" ht="12.75" customHeight="1" x14ac:dyDescent="0.2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</row>
    <row r="348" spans="1:11" ht="12.75" customHeight="1" x14ac:dyDescent="0.2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</row>
    <row r="349" spans="1:11" ht="12.75" customHeight="1" x14ac:dyDescent="0.2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</row>
    <row r="350" spans="1:11" ht="12.75" customHeight="1" x14ac:dyDescent="0.2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</row>
    <row r="351" spans="1:11" ht="12.75" customHeight="1" x14ac:dyDescent="0.2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</row>
    <row r="352" spans="1:11" ht="12.75" customHeight="1" x14ac:dyDescent="0.2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</row>
    <row r="353" spans="1:11" ht="12.75" customHeight="1" x14ac:dyDescent="0.2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</row>
    <row r="354" spans="1:11" ht="12.75" customHeight="1" x14ac:dyDescent="0.2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</row>
    <row r="355" spans="1:11" ht="12.75" customHeight="1" x14ac:dyDescent="0.2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</row>
    <row r="356" spans="1:11" ht="12.75" customHeight="1" x14ac:dyDescent="0.2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</row>
    <row r="357" spans="1:11" ht="12.75" customHeight="1" x14ac:dyDescent="0.2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</row>
    <row r="358" spans="1:11" ht="12.75" customHeight="1" x14ac:dyDescent="0.2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</row>
    <row r="359" spans="1:11" ht="12.75" customHeight="1" x14ac:dyDescent="0.2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</row>
    <row r="360" spans="1:11" ht="12.75" customHeight="1" x14ac:dyDescent="0.2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</row>
    <row r="361" spans="1:11" ht="12.75" customHeight="1" x14ac:dyDescent="0.2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</row>
    <row r="362" spans="1:11" ht="12.75" customHeight="1" x14ac:dyDescent="0.2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</row>
    <row r="363" spans="1:11" ht="12.75" customHeight="1" x14ac:dyDescent="0.2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</row>
    <row r="364" spans="1:11" ht="12.75" customHeight="1" x14ac:dyDescent="0.2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</row>
    <row r="365" spans="1:11" ht="12.75" customHeight="1" x14ac:dyDescent="0.2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</row>
    <row r="366" spans="1:11" ht="12.75" customHeight="1" x14ac:dyDescent="0.2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</row>
    <row r="367" spans="1:11" ht="12.75" customHeight="1" x14ac:dyDescent="0.2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</row>
    <row r="368" spans="1:11" ht="12.75" customHeight="1" x14ac:dyDescent="0.2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</row>
    <row r="369" spans="1:11" ht="12.75" customHeight="1" x14ac:dyDescent="0.2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</row>
    <row r="370" spans="1:11" ht="12.75" customHeight="1" x14ac:dyDescent="0.2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</row>
    <row r="371" spans="1:11" ht="12.75" customHeight="1" x14ac:dyDescent="0.2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</row>
    <row r="372" spans="1:11" ht="12.75" customHeight="1" x14ac:dyDescent="0.2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</row>
    <row r="373" spans="1:11" ht="12.75" customHeight="1" x14ac:dyDescent="0.2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</row>
    <row r="374" spans="1:11" ht="12.75" customHeight="1" x14ac:dyDescent="0.2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</row>
    <row r="375" spans="1:11" ht="12.75" customHeight="1" x14ac:dyDescent="0.2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</row>
    <row r="376" spans="1:11" ht="12.75" customHeight="1" x14ac:dyDescent="0.2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</row>
    <row r="377" spans="1:11" ht="12.75" customHeight="1" x14ac:dyDescent="0.2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</row>
    <row r="378" spans="1:11" ht="12.75" customHeight="1" x14ac:dyDescent="0.2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</row>
    <row r="379" spans="1:11" ht="12.75" customHeight="1" x14ac:dyDescent="0.2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</row>
    <row r="380" spans="1:11" ht="12.75" customHeight="1" x14ac:dyDescent="0.2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</row>
    <row r="381" spans="1:11" ht="12.75" customHeight="1" x14ac:dyDescent="0.2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</row>
    <row r="382" spans="1:11" ht="12.75" customHeight="1" x14ac:dyDescent="0.2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</row>
    <row r="383" spans="1:11" ht="12.75" customHeight="1" x14ac:dyDescent="0.2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</row>
    <row r="384" spans="1:11" ht="12.75" customHeight="1" x14ac:dyDescent="0.2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</row>
    <row r="385" spans="1:11" ht="12.75" customHeight="1" x14ac:dyDescent="0.2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</row>
    <row r="386" spans="1:11" ht="12.75" customHeight="1" x14ac:dyDescent="0.2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</row>
    <row r="387" spans="1:11" ht="12.75" customHeight="1" x14ac:dyDescent="0.2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</row>
    <row r="388" spans="1:11" ht="12.75" customHeight="1" x14ac:dyDescent="0.2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</row>
    <row r="389" spans="1:11" ht="12.75" customHeight="1" x14ac:dyDescent="0.2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</row>
    <row r="390" spans="1:11" ht="12.75" customHeight="1" x14ac:dyDescent="0.2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</row>
    <row r="391" spans="1:11" ht="12.75" customHeight="1" x14ac:dyDescent="0.2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</row>
    <row r="392" spans="1:11" ht="12.75" customHeight="1" x14ac:dyDescent="0.2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</row>
    <row r="393" spans="1:11" ht="12.75" customHeight="1" x14ac:dyDescent="0.2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</row>
    <row r="394" spans="1:11" ht="12.75" customHeight="1" x14ac:dyDescent="0.2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</row>
    <row r="395" spans="1:11" ht="12.75" customHeight="1" x14ac:dyDescent="0.2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</row>
    <row r="396" spans="1:11" ht="12.75" customHeight="1" x14ac:dyDescent="0.2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</row>
    <row r="397" spans="1:11" ht="12.75" customHeight="1" x14ac:dyDescent="0.2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</row>
    <row r="398" spans="1:11" ht="12.75" customHeight="1" x14ac:dyDescent="0.2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</row>
    <row r="399" spans="1:11" ht="12.75" customHeight="1" x14ac:dyDescent="0.2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</row>
    <row r="400" spans="1:11" ht="12.75" customHeight="1" x14ac:dyDescent="0.2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</row>
    <row r="401" spans="1:11" ht="12.75" customHeight="1" x14ac:dyDescent="0.2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</row>
    <row r="402" spans="1:11" ht="12.75" customHeight="1" x14ac:dyDescent="0.2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</row>
    <row r="403" spans="1:11" ht="12.75" customHeight="1" x14ac:dyDescent="0.2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</row>
    <row r="404" spans="1:11" ht="12.75" customHeight="1" x14ac:dyDescent="0.2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</row>
    <row r="405" spans="1:11" ht="12.75" customHeight="1" x14ac:dyDescent="0.2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</row>
    <row r="406" spans="1:11" ht="12.75" customHeight="1" x14ac:dyDescent="0.2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</row>
    <row r="407" spans="1:11" ht="12.75" customHeight="1" x14ac:dyDescent="0.2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</row>
    <row r="408" spans="1:11" ht="12.75" customHeight="1" x14ac:dyDescent="0.2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</row>
    <row r="409" spans="1:11" ht="12.75" customHeight="1" x14ac:dyDescent="0.2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</row>
    <row r="410" spans="1:11" ht="12.75" customHeight="1" x14ac:dyDescent="0.2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</row>
    <row r="411" spans="1:11" ht="12.75" customHeight="1" x14ac:dyDescent="0.2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</row>
    <row r="412" spans="1:11" ht="12.75" customHeight="1" x14ac:dyDescent="0.2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</row>
    <row r="413" spans="1:11" ht="12.75" customHeight="1" x14ac:dyDescent="0.2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</row>
    <row r="414" spans="1:11" ht="12.75" customHeight="1" x14ac:dyDescent="0.2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</row>
    <row r="415" spans="1:11" ht="12.75" customHeight="1" x14ac:dyDescent="0.2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</row>
    <row r="416" spans="1:11" ht="12.75" customHeight="1" x14ac:dyDescent="0.2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</row>
    <row r="417" spans="1:11" ht="12.75" customHeight="1" x14ac:dyDescent="0.2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</row>
    <row r="418" spans="1:11" ht="12.75" customHeight="1" x14ac:dyDescent="0.2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</row>
    <row r="419" spans="1:11" ht="12.75" customHeight="1" x14ac:dyDescent="0.2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</row>
    <row r="420" spans="1:11" ht="12.75" customHeight="1" x14ac:dyDescent="0.2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</row>
    <row r="421" spans="1:11" ht="12.75" customHeight="1" x14ac:dyDescent="0.2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</row>
    <row r="422" spans="1:11" ht="12.75" customHeight="1" x14ac:dyDescent="0.2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</row>
    <row r="423" spans="1:11" ht="12.75" customHeight="1" x14ac:dyDescent="0.2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</row>
    <row r="424" spans="1:11" ht="12.75" customHeight="1" x14ac:dyDescent="0.2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</row>
    <row r="425" spans="1:11" ht="12.75" customHeight="1" x14ac:dyDescent="0.2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</row>
    <row r="426" spans="1:11" ht="12.75" customHeight="1" x14ac:dyDescent="0.2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</row>
    <row r="427" spans="1:11" ht="12.75" customHeight="1" x14ac:dyDescent="0.2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</row>
    <row r="428" spans="1:11" ht="12.75" customHeight="1" x14ac:dyDescent="0.2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</row>
    <row r="429" spans="1:11" ht="12.75" customHeight="1" x14ac:dyDescent="0.2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</row>
    <row r="430" spans="1:11" ht="12.75" customHeight="1" x14ac:dyDescent="0.2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</row>
    <row r="431" spans="1:11" ht="12.75" customHeight="1" x14ac:dyDescent="0.2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</row>
    <row r="432" spans="1:11" ht="12.75" customHeight="1" x14ac:dyDescent="0.2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</row>
    <row r="433" spans="1:11" ht="12.75" customHeight="1" x14ac:dyDescent="0.2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</row>
    <row r="434" spans="1:11" ht="12.75" customHeight="1" x14ac:dyDescent="0.2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</row>
    <row r="435" spans="1:11" ht="12.75" customHeight="1" x14ac:dyDescent="0.2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</row>
    <row r="436" spans="1:11" ht="12.75" customHeight="1" x14ac:dyDescent="0.2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</row>
    <row r="437" spans="1:11" ht="12.75" customHeight="1" x14ac:dyDescent="0.2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</row>
    <row r="438" spans="1:11" ht="12.75" customHeight="1" x14ac:dyDescent="0.2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</row>
    <row r="439" spans="1:11" ht="12.75" customHeight="1" x14ac:dyDescent="0.2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</row>
    <row r="440" spans="1:11" ht="12.75" customHeight="1" x14ac:dyDescent="0.2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</row>
    <row r="441" spans="1:11" ht="12.75" customHeight="1" x14ac:dyDescent="0.2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</row>
    <row r="442" spans="1:11" ht="12.75" customHeight="1" x14ac:dyDescent="0.2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</row>
    <row r="443" spans="1:11" ht="12.75" customHeight="1" x14ac:dyDescent="0.2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</row>
    <row r="444" spans="1:11" ht="12.75" customHeight="1" x14ac:dyDescent="0.2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</row>
    <row r="445" spans="1:11" ht="12.75" customHeight="1" x14ac:dyDescent="0.2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</row>
    <row r="446" spans="1:11" ht="12.75" customHeight="1" x14ac:dyDescent="0.2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</row>
    <row r="447" spans="1:11" ht="12.75" customHeight="1" x14ac:dyDescent="0.2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</row>
    <row r="448" spans="1:11" ht="12.75" customHeight="1" x14ac:dyDescent="0.2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</row>
    <row r="449" spans="1:11" ht="12.75" customHeight="1" x14ac:dyDescent="0.2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</row>
    <row r="450" spans="1:11" ht="12.75" customHeight="1" x14ac:dyDescent="0.2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</row>
    <row r="451" spans="1:11" ht="12.75" customHeight="1" x14ac:dyDescent="0.2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</row>
    <row r="452" spans="1:11" ht="12.75" customHeight="1" x14ac:dyDescent="0.2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</row>
    <row r="453" spans="1:11" ht="12.75" customHeight="1" x14ac:dyDescent="0.2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</row>
    <row r="454" spans="1:11" ht="12.75" customHeight="1" x14ac:dyDescent="0.2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</row>
    <row r="455" spans="1:11" ht="12.75" customHeight="1" x14ac:dyDescent="0.2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</row>
    <row r="456" spans="1:11" ht="12.75" customHeight="1" x14ac:dyDescent="0.2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</row>
    <row r="457" spans="1:11" ht="12.75" customHeight="1" x14ac:dyDescent="0.2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</row>
    <row r="458" spans="1:11" ht="12.75" customHeight="1" x14ac:dyDescent="0.2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</row>
    <row r="459" spans="1:11" ht="12.75" customHeight="1" x14ac:dyDescent="0.2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</row>
    <row r="460" spans="1:11" ht="12.75" customHeight="1" x14ac:dyDescent="0.2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</row>
    <row r="461" spans="1:11" ht="12.75" customHeight="1" x14ac:dyDescent="0.2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</row>
    <row r="462" spans="1:11" ht="12.75" customHeight="1" x14ac:dyDescent="0.2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</row>
    <row r="463" spans="1:11" ht="12.75" customHeight="1" x14ac:dyDescent="0.2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</row>
    <row r="464" spans="1:11" ht="12.75" customHeight="1" x14ac:dyDescent="0.2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</row>
    <row r="465" spans="1:11" ht="12.75" customHeight="1" x14ac:dyDescent="0.2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</row>
    <row r="466" spans="1:11" ht="12.75" customHeight="1" x14ac:dyDescent="0.2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</row>
    <row r="467" spans="1:11" ht="12.75" customHeight="1" x14ac:dyDescent="0.2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</row>
    <row r="468" spans="1:11" ht="12.75" customHeight="1" x14ac:dyDescent="0.2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</row>
    <row r="469" spans="1:11" ht="12.75" customHeight="1" x14ac:dyDescent="0.2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</row>
    <row r="470" spans="1:11" ht="12.75" customHeight="1" x14ac:dyDescent="0.2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</row>
    <row r="471" spans="1:11" ht="12.75" customHeight="1" x14ac:dyDescent="0.2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</row>
    <row r="472" spans="1:11" ht="12.75" customHeight="1" x14ac:dyDescent="0.2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</row>
    <row r="473" spans="1:11" ht="12.75" customHeight="1" x14ac:dyDescent="0.2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</row>
    <row r="474" spans="1:11" ht="12.75" customHeight="1" x14ac:dyDescent="0.2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</row>
    <row r="475" spans="1:11" ht="12.75" customHeight="1" x14ac:dyDescent="0.2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</row>
    <row r="476" spans="1:11" ht="12.75" customHeight="1" x14ac:dyDescent="0.2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</row>
    <row r="477" spans="1:11" ht="12.75" customHeight="1" x14ac:dyDescent="0.2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</row>
    <row r="478" spans="1:11" ht="12.75" customHeight="1" x14ac:dyDescent="0.2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</row>
    <row r="479" spans="1:11" ht="12.75" customHeight="1" x14ac:dyDescent="0.2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</row>
    <row r="480" spans="1:11" ht="12.75" customHeight="1" x14ac:dyDescent="0.2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</row>
    <row r="481" spans="1:11" ht="12.75" customHeight="1" x14ac:dyDescent="0.2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</row>
    <row r="482" spans="1:11" ht="12.75" customHeight="1" x14ac:dyDescent="0.2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</row>
    <row r="483" spans="1:11" ht="12.75" customHeight="1" x14ac:dyDescent="0.2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</row>
    <row r="484" spans="1:11" ht="12.75" customHeight="1" x14ac:dyDescent="0.2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</row>
    <row r="485" spans="1:11" ht="12.75" customHeight="1" x14ac:dyDescent="0.2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</row>
    <row r="486" spans="1:11" ht="12.75" customHeight="1" x14ac:dyDescent="0.2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</row>
    <row r="487" spans="1:11" ht="12.75" customHeight="1" x14ac:dyDescent="0.2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</row>
    <row r="488" spans="1:11" ht="12.75" customHeight="1" x14ac:dyDescent="0.2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</row>
    <row r="489" spans="1:11" ht="12.75" customHeight="1" x14ac:dyDescent="0.2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</row>
    <row r="490" spans="1:11" ht="12.75" customHeight="1" x14ac:dyDescent="0.2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</row>
    <row r="491" spans="1:11" ht="12.75" customHeight="1" x14ac:dyDescent="0.2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</row>
    <row r="492" spans="1:11" ht="12.75" customHeight="1" x14ac:dyDescent="0.2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</row>
    <row r="493" spans="1:11" ht="12.75" customHeight="1" x14ac:dyDescent="0.2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</row>
    <row r="494" spans="1:11" ht="12.75" customHeight="1" x14ac:dyDescent="0.2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</row>
    <row r="495" spans="1:11" ht="12.75" customHeight="1" x14ac:dyDescent="0.2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</row>
    <row r="496" spans="1:11" ht="12.75" customHeight="1" x14ac:dyDescent="0.2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</row>
    <row r="497" spans="1:11" ht="12.75" customHeight="1" x14ac:dyDescent="0.2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</row>
    <row r="498" spans="1:11" ht="12.75" customHeight="1" x14ac:dyDescent="0.2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</row>
    <row r="499" spans="1:11" ht="12.75" customHeight="1" x14ac:dyDescent="0.2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</row>
    <row r="500" spans="1:11" ht="12.75" customHeight="1" x14ac:dyDescent="0.2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</row>
    <row r="501" spans="1:11" ht="12.75" customHeight="1" x14ac:dyDescent="0.2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</row>
    <row r="502" spans="1:11" ht="12.75" customHeight="1" x14ac:dyDescent="0.2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</row>
    <row r="503" spans="1:11" ht="12.75" customHeight="1" x14ac:dyDescent="0.2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</row>
    <row r="504" spans="1:11" ht="12.75" customHeight="1" x14ac:dyDescent="0.2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</row>
    <row r="505" spans="1:11" ht="12.75" customHeight="1" x14ac:dyDescent="0.2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</row>
    <row r="506" spans="1:11" ht="12.75" customHeight="1" x14ac:dyDescent="0.2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</row>
    <row r="507" spans="1:11" ht="12.75" customHeight="1" x14ac:dyDescent="0.2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</row>
    <row r="508" spans="1:11" ht="12.75" customHeight="1" x14ac:dyDescent="0.2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</row>
    <row r="509" spans="1:11" ht="12.75" customHeight="1" x14ac:dyDescent="0.2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</row>
    <row r="510" spans="1:11" ht="12.75" customHeight="1" x14ac:dyDescent="0.2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</row>
    <row r="511" spans="1:11" ht="12.75" customHeight="1" x14ac:dyDescent="0.2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</row>
    <row r="512" spans="1:11" ht="12.75" customHeight="1" x14ac:dyDescent="0.2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</row>
    <row r="513" spans="1:11" ht="12.75" customHeight="1" x14ac:dyDescent="0.2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</row>
    <row r="514" spans="1:11" ht="12.75" customHeight="1" x14ac:dyDescent="0.2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</row>
    <row r="515" spans="1:11" ht="12.75" customHeight="1" x14ac:dyDescent="0.2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</row>
    <row r="516" spans="1:11" ht="12.75" customHeight="1" x14ac:dyDescent="0.2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</row>
    <row r="517" spans="1:11" ht="12.75" customHeight="1" x14ac:dyDescent="0.2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</row>
    <row r="518" spans="1:11" ht="12.75" customHeight="1" x14ac:dyDescent="0.2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</row>
    <row r="519" spans="1:11" ht="12.75" customHeight="1" x14ac:dyDescent="0.2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</row>
    <row r="520" spans="1:11" ht="12.75" customHeight="1" x14ac:dyDescent="0.2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</row>
    <row r="521" spans="1:11" ht="12.75" customHeight="1" x14ac:dyDescent="0.2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</row>
    <row r="522" spans="1:11" ht="12.75" customHeight="1" x14ac:dyDescent="0.2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</row>
    <row r="523" spans="1:11" ht="12.75" customHeight="1" x14ac:dyDescent="0.2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</row>
    <row r="524" spans="1:11" ht="12.75" customHeight="1" x14ac:dyDescent="0.2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</row>
    <row r="525" spans="1:11" ht="12.75" customHeight="1" x14ac:dyDescent="0.2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</row>
    <row r="526" spans="1:11" ht="12.75" customHeight="1" x14ac:dyDescent="0.2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</row>
    <row r="527" spans="1:11" ht="12.75" customHeight="1" x14ac:dyDescent="0.2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</row>
    <row r="528" spans="1:11" ht="12.75" customHeight="1" x14ac:dyDescent="0.2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</row>
    <row r="529" spans="1:11" ht="12.75" customHeight="1" x14ac:dyDescent="0.2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</row>
    <row r="530" spans="1:11" ht="12.75" customHeight="1" x14ac:dyDescent="0.2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</row>
    <row r="531" spans="1:11" ht="12.75" customHeight="1" x14ac:dyDescent="0.2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</row>
    <row r="532" spans="1:11" ht="12.75" customHeight="1" x14ac:dyDescent="0.2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</row>
    <row r="533" spans="1:11" ht="12.75" customHeight="1" x14ac:dyDescent="0.2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</row>
    <row r="534" spans="1:11" ht="12.75" customHeight="1" x14ac:dyDescent="0.2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</row>
    <row r="535" spans="1:11" ht="12.75" customHeight="1" x14ac:dyDescent="0.2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</row>
    <row r="536" spans="1:11" ht="12.75" customHeight="1" x14ac:dyDescent="0.2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</row>
    <row r="537" spans="1:11" ht="12.75" customHeight="1" x14ac:dyDescent="0.2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</row>
    <row r="538" spans="1:11" ht="12.75" customHeight="1" x14ac:dyDescent="0.2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</row>
    <row r="539" spans="1:11" ht="12.75" customHeight="1" x14ac:dyDescent="0.2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</row>
    <row r="540" spans="1:11" ht="12.75" customHeight="1" x14ac:dyDescent="0.2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</row>
    <row r="541" spans="1:11" ht="12.75" customHeight="1" x14ac:dyDescent="0.2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</row>
    <row r="542" spans="1:11" ht="12.75" customHeight="1" x14ac:dyDescent="0.2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</row>
    <row r="543" spans="1:11" ht="12.75" customHeight="1" x14ac:dyDescent="0.2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</row>
    <row r="544" spans="1:11" ht="12.75" customHeight="1" x14ac:dyDescent="0.2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</row>
    <row r="545" spans="1:11" ht="12.75" customHeight="1" x14ac:dyDescent="0.2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</row>
    <row r="546" spans="1:11" ht="12.75" customHeight="1" x14ac:dyDescent="0.2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</row>
    <row r="547" spans="1:11" ht="12.75" customHeight="1" x14ac:dyDescent="0.2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</row>
    <row r="548" spans="1:11" ht="12.75" customHeight="1" x14ac:dyDescent="0.2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</row>
    <row r="549" spans="1:11" ht="12.75" customHeight="1" x14ac:dyDescent="0.2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</row>
    <row r="550" spans="1:11" ht="12.75" customHeight="1" x14ac:dyDescent="0.2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</row>
    <row r="551" spans="1:11" ht="12.75" customHeight="1" x14ac:dyDescent="0.2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</row>
    <row r="552" spans="1:11" ht="12.75" customHeight="1" x14ac:dyDescent="0.2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</row>
    <row r="553" spans="1:11" ht="12.75" customHeight="1" x14ac:dyDescent="0.2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</row>
    <row r="554" spans="1:11" ht="12.75" customHeight="1" x14ac:dyDescent="0.2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</row>
    <row r="555" spans="1:11" ht="12.75" customHeight="1" x14ac:dyDescent="0.2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</row>
    <row r="556" spans="1:11" ht="12.75" customHeight="1" x14ac:dyDescent="0.2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</row>
    <row r="557" spans="1:11" ht="12.75" customHeight="1" x14ac:dyDescent="0.2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</row>
    <row r="558" spans="1:11" ht="12.75" customHeight="1" x14ac:dyDescent="0.2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</row>
    <row r="559" spans="1:11" ht="12.75" customHeight="1" x14ac:dyDescent="0.2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</row>
    <row r="560" spans="1:11" ht="12.75" customHeight="1" x14ac:dyDescent="0.2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</row>
    <row r="561" spans="1:11" ht="12.75" customHeight="1" x14ac:dyDescent="0.2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</row>
    <row r="562" spans="1:11" ht="12.75" customHeight="1" x14ac:dyDescent="0.2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</row>
    <row r="563" spans="1:11" ht="12.75" customHeight="1" x14ac:dyDescent="0.2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</row>
    <row r="564" spans="1:11" ht="12.75" customHeight="1" x14ac:dyDescent="0.2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</row>
    <row r="565" spans="1:11" ht="12.75" customHeight="1" x14ac:dyDescent="0.2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</row>
    <row r="566" spans="1:11" ht="12.75" customHeight="1" x14ac:dyDescent="0.2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</row>
    <row r="567" spans="1:11" ht="12.75" customHeight="1" x14ac:dyDescent="0.2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</row>
    <row r="568" spans="1:11" ht="12.75" customHeight="1" x14ac:dyDescent="0.2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</row>
    <row r="569" spans="1:11" ht="12.75" customHeight="1" x14ac:dyDescent="0.2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</row>
    <row r="570" spans="1:11" ht="12.75" customHeight="1" x14ac:dyDescent="0.2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</row>
    <row r="571" spans="1:11" ht="12.75" customHeight="1" x14ac:dyDescent="0.2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</row>
    <row r="572" spans="1:11" ht="12.75" customHeight="1" x14ac:dyDescent="0.2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</row>
    <row r="573" spans="1:11" ht="12.75" customHeight="1" x14ac:dyDescent="0.2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</row>
    <row r="574" spans="1:11" ht="12.75" customHeight="1" x14ac:dyDescent="0.2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</row>
    <row r="575" spans="1:11" ht="12.75" customHeight="1" x14ac:dyDescent="0.2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</row>
    <row r="576" spans="1:11" ht="12.75" customHeight="1" x14ac:dyDescent="0.2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</row>
    <row r="577" spans="1:11" ht="12.75" customHeight="1" x14ac:dyDescent="0.2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</row>
    <row r="578" spans="1:11" ht="12.75" customHeight="1" x14ac:dyDescent="0.2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</row>
    <row r="579" spans="1:11" ht="12.75" customHeight="1" x14ac:dyDescent="0.2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</row>
    <row r="580" spans="1:11" ht="12.75" customHeight="1" x14ac:dyDescent="0.2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</row>
    <row r="581" spans="1:11" ht="12.75" customHeight="1" x14ac:dyDescent="0.2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</row>
    <row r="582" spans="1:11" ht="12.75" customHeight="1" x14ac:dyDescent="0.2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</row>
    <row r="583" spans="1:11" ht="12.75" customHeight="1" x14ac:dyDescent="0.2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</row>
    <row r="584" spans="1:11" ht="12.75" customHeight="1" x14ac:dyDescent="0.2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</row>
    <row r="585" spans="1:11" ht="12.75" customHeight="1" x14ac:dyDescent="0.2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</row>
    <row r="586" spans="1:11" ht="12.75" customHeight="1" x14ac:dyDescent="0.2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</row>
    <row r="587" spans="1:11" ht="12.75" customHeight="1" x14ac:dyDescent="0.2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</row>
    <row r="588" spans="1:11" ht="12.75" customHeight="1" x14ac:dyDescent="0.2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</row>
    <row r="589" spans="1:11" ht="12.75" customHeight="1" x14ac:dyDescent="0.2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</row>
    <row r="590" spans="1:11" ht="12.75" customHeight="1" x14ac:dyDescent="0.2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</row>
    <row r="591" spans="1:11" ht="12.75" customHeight="1" x14ac:dyDescent="0.2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</row>
    <row r="592" spans="1:11" ht="12.75" customHeight="1" x14ac:dyDescent="0.2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</row>
    <row r="593" spans="1:11" ht="12.75" customHeight="1" x14ac:dyDescent="0.2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</row>
    <row r="594" spans="1:11" ht="12.75" customHeight="1" x14ac:dyDescent="0.2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</row>
    <row r="595" spans="1:11" ht="12.75" customHeight="1" x14ac:dyDescent="0.2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</row>
    <row r="596" spans="1:11" ht="12.75" customHeight="1" x14ac:dyDescent="0.2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</row>
    <row r="597" spans="1:11" ht="12.75" customHeight="1" x14ac:dyDescent="0.2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</row>
    <row r="598" spans="1:11" ht="12.75" customHeight="1" x14ac:dyDescent="0.2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</row>
    <row r="599" spans="1:11" ht="12.75" customHeight="1" x14ac:dyDescent="0.2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</row>
    <row r="600" spans="1:11" ht="12.75" customHeight="1" x14ac:dyDescent="0.2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</row>
    <row r="601" spans="1:11" ht="12.75" customHeight="1" x14ac:dyDescent="0.2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</row>
    <row r="602" spans="1:11" ht="12.75" customHeight="1" x14ac:dyDescent="0.2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</row>
    <row r="603" spans="1:11" ht="12.75" customHeight="1" x14ac:dyDescent="0.2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</row>
    <row r="604" spans="1:11" ht="12.75" customHeight="1" x14ac:dyDescent="0.2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</row>
    <row r="605" spans="1:11" ht="12.75" customHeight="1" x14ac:dyDescent="0.2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</row>
    <row r="606" spans="1:11" ht="12.75" customHeight="1" x14ac:dyDescent="0.2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</row>
    <row r="607" spans="1:11" ht="12.75" customHeight="1" x14ac:dyDescent="0.2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</row>
    <row r="608" spans="1:11" ht="12.75" customHeight="1" x14ac:dyDescent="0.2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</row>
    <row r="609" spans="1:11" ht="12.75" customHeight="1" x14ac:dyDescent="0.2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</row>
    <row r="610" spans="1:11" ht="12.75" customHeight="1" x14ac:dyDescent="0.2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</row>
    <row r="611" spans="1:11" ht="12.75" customHeight="1" x14ac:dyDescent="0.2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</row>
    <row r="612" spans="1:11" ht="12.75" customHeight="1" x14ac:dyDescent="0.2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</row>
    <row r="613" spans="1:11" ht="12.75" customHeight="1" x14ac:dyDescent="0.2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</row>
    <row r="614" spans="1:11" ht="12.75" customHeight="1" x14ac:dyDescent="0.2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</row>
    <row r="615" spans="1:11" ht="12.75" customHeight="1" x14ac:dyDescent="0.2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</row>
    <row r="616" spans="1:11" ht="12.75" customHeight="1" x14ac:dyDescent="0.2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</row>
    <row r="617" spans="1:11" ht="12.75" customHeight="1" x14ac:dyDescent="0.2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</row>
    <row r="618" spans="1:11" ht="12.75" customHeight="1" x14ac:dyDescent="0.2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</row>
    <row r="619" spans="1:11" ht="12.75" customHeight="1" x14ac:dyDescent="0.2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</row>
    <row r="620" spans="1:11" ht="12.75" customHeight="1" x14ac:dyDescent="0.2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</row>
    <row r="621" spans="1:11" ht="12.75" customHeight="1" x14ac:dyDescent="0.2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</row>
    <row r="622" spans="1:11" ht="12.75" customHeight="1" x14ac:dyDescent="0.2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</row>
    <row r="623" spans="1:11" ht="12.75" customHeight="1" x14ac:dyDescent="0.2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</row>
    <row r="624" spans="1:11" ht="12.75" customHeight="1" x14ac:dyDescent="0.2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</row>
    <row r="625" spans="1:11" ht="12.75" customHeight="1" x14ac:dyDescent="0.2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</row>
    <row r="626" spans="1:11" ht="12.75" customHeight="1" x14ac:dyDescent="0.2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</row>
    <row r="627" spans="1:11" ht="12.75" customHeight="1" x14ac:dyDescent="0.2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</row>
    <row r="628" spans="1:11" ht="12.75" customHeight="1" x14ac:dyDescent="0.2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</row>
    <row r="629" spans="1:11" ht="12.75" customHeight="1" x14ac:dyDescent="0.2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</row>
    <row r="630" spans="1:11" ht="12.75" customHeight="1" x14ac:dyDescent="0.2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</row>
    <row r="631" spans="1:11" ht="12.75" customHeight="1" x14ac:dyDescent="0.2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</row>
    <row r="632" spans="1:11" ht="12.75" customHeight="1" x14ac:dyDescent="0.2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</row>
    <row r="633" spans="1:11" ht="12.75" customHeight="1" x14ac:dyDescent="0.2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</row>
    <row r="634" spans="1:11" ht="12.75" customHeight="1" x14ac:dyDescent="0.2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</row>
    <row r="635" spans="1:11" ht="12.75" customHeight="1" x14ac:dyDescent="0.2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</row>
    <row r="636" spans="1:11" ht="12.75" customHeight="1" x14ac:dyDescent="0.2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</row>
    <row r="637" spans="1:11" ht="12.75" customHeight="1" x14ac:dyDescent="0.2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</row>
    <row r="638" spans="1:11" ht="12.75" customHeight="1" x14ac:dyDescent="0.2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</row>
    <row r="639" spans="1:11" ht="12.75" customHeight="1" x14ac:dyDescent="0.2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</row>
    <row r="640" spans="1:11" ht="12.75" customHeight="1" x14ac:dyDescent="0.2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</row>
    <row r="641" spans="1:11" ht="12.75" customHeight="1" x14ac:dyDescent="0.2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</row>
    <row r="642" spans="1:11" ht="12.75" customHeight="1" x14ac:dyDescent="0.2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</row>
    <row r="643" spans="1:11" ht="12.75" customHeight="1" x14ac:dyDescent="0.2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</row>
    <row r="644" spans="1:11" ht="12.75" customHeight="1" x14ac:dyDescent="0.2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</row>
    <row r="645" spans="1:11" ht="12.75" customHeight="1" x14ac:dyDescent="0.2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</row>
    <row r="646" spans="1:11" ht="12.75" customHeight="1" x14ac:dyDescent="0.2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</row>
    <row r="647" spans="1:11" ht="12.75" customHeight="1" x14ac:dyDescent="0.2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</row>
    <row r="648" spans="1:11" ht="12.75" customHeight="1" x14ac:dyDescent="0.2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</row>
    <row r="649" spans="1:11" ht="12.75" customHeight="1" x14ac:dyDescent="0.2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</row>
    <row r="650" spans="1:11" ht="12.75" customHeight="1" x14ac:dyDescent="0.2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</row>
    <row r="651" spans="1:11" ht="12.75" customHeight="1" x14ac:dyDescent="0.2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</row>
    <row r="652" spans="1:11" ht="12.75" customHeight="1" x14ac:dyDescent="0.2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</row>
    <row r="653" spans="1:11" ht="12.75" customHeight="1" x14ac:dyDescent="0.2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</row>
    <row r="654" spans="1:11" ht="12.75" customHeight="1" x14ac:dyDescent="0.2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</row>
    <row r="655" spans="1:11" ht="12.75" customHeight="1" x14ac:dyDescent="0.2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</row>
    <row r="656" spans="1:11" ht="12.75" customHeight="1" x14ac:dyDescent="0.2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</row>
    <row r="657" spans="1:11" ht="12.75" customHeight="1" x14ac:dyDescent="0.2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</row>
    <row r="658" spans="1:11" ht="12.75" customHeight="1" x14ac:dyDescent="0.2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</row>
    <row r="659" spans="1:11" ht="12.75" customHeight="1" x14ac:dyDescent="0.2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</row>
    <row r="660" spans="1:11" ht="12.75" customHeight="1" x14ac:dyDescent="0.2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</row>
    <row r="661" spans="1:11" ht="12.75" customHeight="1" x14ac:dyDescent="0.2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</row>
    <row r="662" spans="1:11" ht="12.75" customHeight="1" x14ac:dyDescent="0.2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</row>
    <row r="663" spans="1:11" ht="12.75" customHeight="1" x14ac:dyDescent="0.2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</row>
    <row r="664" spans="1:11" ht="12.75" customHeight="1" x14ac:dyDescent="0.2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</row>
    <row r="665" spans="1:11" ht="12.75" customHeight="1" x14ac:dyDescent="0.2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</row>
    <row r="666" spans="1:11" ht="12.75" customHeight="1" x14ac:dyDescent="0.2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</row>
    <row r="667" spans="1:11" ht="12.75" customHeight="1" x14ac:dyDescent="0.2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</row>
    <row r="668" spans="1:11" ht="12.75" customHeight="1" x14ac:dyDescent="0.2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</row>
    <row r="669" spans="1:11" ht="12.75" customHeight="1" x14ac:dyDescent="0.2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</row>
    <row r="670" spans="1:11" ht="12.75" customHeight="1" x14ac:dyDescent="0.2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</row>
    <row r="671" spans="1:11" ht="12.75" customHeight="1" x14ac:dyDescent="0.2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</row>
    <row r="672" spans="1:11" ht="12.75" customHeight="1" x14ac:dyDescent="0.2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</row>
    <row r="673" spans="1:11" ht="12.75" customHeight="1" x14ac:dyDescent="0.2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</row>
    <row r="674" spans="1:11" ht="12.75" customHeight="1" x14ac:dyDescent="0.2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</row>
    <row r="675" spans="1:11" ht="12.75" customHeight="1" x14ac:dyDescent="0.2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</row>
    <row r="676" spans="1:11" ht="12.75" customHeight="1" x14ac:dyDescent="0.2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</row>
    <row r="677" spans="1:11" ht="12.75" customHeight="1" x14ac:dyDescent="0.2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</row>
    <row r="678" spans="1:11" ht="12.75" customHeight="1" x14ac:dyDescent="0.2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</row>
    <row r="679" spans="1:11" ht="12.75" customHeight="1" x14ac:dyDescent="0.2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</row>
    <row r="680" spans="1:11" ht="12.75" customHeight="1" x14ac:dyDescent="0.2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</row>
    <row r="681" spans="1:11" ht="12.75" customHeight="1" x14ac:dyDescent="0.2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</row>
    <row r="682" spans="1:11" ht="12.75" customHeight="1" x14ac:dyDescent="0.2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</row>
    <row r="683" spans="1:11" ht="12.75" customHeight="1" x14ac:dyDescent="0.2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</row>
    <row r="684" spans="1:11" ht="12.75" customHeight="1" x14ac:dyDescent="0.2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</row>
    <row r="685" spans="1:11" ht="12.75" customHeight="1" x14ac:dyDescent="0.2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</row>
    <row r="686" spans="1:11" ht="12.75" customHeight="1" x14ac:dyDescent="0.2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</row>
    <row r="687" spans="1:11" ht="12.75" customHeight="1" x14ac:dyDescent="0.2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</row>
    <row r="688" spans="1:11" ht="12.75" customHeight="1" x14ac:dyDescent="0.2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</row>
    <row r="689" spans="1:11" ht="12.75" customHeight="1" x14ac:dyDescent="0.2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</row>
    <row r="690" spans="1:11" ht="12.75" customHeight="1" x14ac:dyDescent="0.2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</row>
    <row r="691" spans="1:11" ht="12.75" customHeight="1" x14ac:dyDescent="0.2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</row>
    <row r="692" spans="1:11" ht="12.75" customHeight="1" x14ac:dyDescent="0.2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</row>
    <row r="693" spans="1:11" ht="12.75" customHeight="1" x14ac:dyDescent="0.2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</row>
    <row r="694" spans="1:11" ht="12.75" customHeight="1" x14ac:dyDescent="0.2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</row>
    <row r="695" spans="1:11" ht="12.75" customHeight="1" x14ac:dyDescent="0.2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</row>
    <row r="696" spans="1:11" ht="12.75" customHeight="1" x14ac:dyDescent="0.2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</row>
    <row r="697" spans="1:11" ht="12.75" customHeight="1" x14ac:dyDescent="0.2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</row>
    <row r="698" spans="1:11" ht="12.75" customHeight="1" x14ac:dyDescent="0.2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</row>
    <row r="699" spans="1:11" ht="12.75" customHeight="1" x14ac:dyDescent="0.2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</row>
    <row r="700" spans="1:11" ht="12.75" customHeight="1" x14ac:dyDescent="0.2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</row>
    <row r="701" spans="1:11" ht="12.75" customHeight="1" x14ac:dyDescent="0.2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</row>
    <row r="702" spans="1:11" ht="12.75" customHeight="1" x14ac:dyDescent="0.2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</row>
    <row r="703" spans="1:11" ht="12.75" customHeight="1" x14ac:dyDescent="0.2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</row>
    <row r="704" spans="1:11" ht="12.75" customHeight="1" x14ac:dyDescent="0.2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</row>
    <row r="705" spans="1:11" ht="12.75" customHeight="1" x14ac:dyDescent="0.2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</row>
    <row r="706" spans="1:11" ht="12.75" customHeight="1" x14ac:dyDescent="0.2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</row>
    <row r="707" spans="1:11" ht="12.75" customHeight="1" x14ac:dyDescent="0.2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</row>
    <row r="708" spans="1:11" ht="12.75" customHeight="1" x14ac:dyDescent="0.2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</row>
    <row r="709" spans="1:11" ht="12.75" customHeight="1" x14ac:dyDescent="0.2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</row>
    <row r="710" spans="1:11" ht="12.75" customHeight="1" x14ac:dyDescent="0.2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</row>
    <row r="711" spans="1:11" ht="12.75" customHeight="1" x14ac:dyDescent="0.2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</row>
    <row r="712" spans="1:11" ht="12.75" customHeight="1" x14ac:dyDescent="0.2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</row>
    <row r="713" spans="1:11" ht="12.75" customHeight="1" x14ac:dyDescent="0.2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</row>
    <row r="714" spans="1:11" ht="12.75" customHeight="1" x14ac:dyDescent="0.2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</row>
    <row r="715" spans="1:11" ht="12.75" customHeight="1" x14ac:dyDescent="0.2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</row>
    <row r="716" spans="1:11" ht="12.75" customHeight="1" x14ac:dyDescent="0.2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</row>
    <row r="717" spans="1:11" ht="12.75" customHeight="1" x14ac:dyDescent="0.2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</row>
    <row r="718" spans="1:11" ht="12.75" customHeight="1" x14ac:dyDescent="0.2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</row>
    <row r="719" spans="1:11" ht="12.75" customHeight="1" x14ac:dyDescent="0.2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</row>
    <row r="720" spans="1:11" ht="12.75" customHeight="1" x14ac:dyDescent="0.2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</row>
    <row r="721" spans="1:11" ht="12.75" customHeight="1" x14ac:dyDescent="0.2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</row>
    <row r="722" spans="1:11" ht="12.75" customHeight="1" x14ac:dyDescent="0.2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</row>
    <row r="723" spans="1:11" ht="12.75" customHeight="1" x14ac:dyDescent="0.2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</row>
    <row r="724" spans="1:11" ht="12.75" customHeight="1" x14ac:dyDescent="0.2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</row>
    <row r="725" spans="1:11" ht="12.75" customHeight="1" x14ac:dyDescent="0.2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</row>
    <row r="726" spans="1:11" ht="12.75" customHeight="1" x14ac:dyDescent="0.2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</row>
    <row r="727" spans="1:11" ht="12.75" customHeight="1" x14ac:dyDescent="0.2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</row>
    <row r="728" spans="1:11" ht="12.75" customHeight="1" x14ac:dyDescent="0.2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</row>
    <row r="729" spans="1:11" ht="12.75" customHeight="1" x14ac:dyDescent="0.2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</row>
    <row r="730" spans="1:11" ht="12.75" customHeight="1" x14ac:dyDescent="0.2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</row>
    <row r="731" spans="1:11" ht="12.75" customHeight="1" x14ac:dyDescent="0.2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</row>
    <row r="732" spans="1:11" ht="12.75" customHeight="1" x14ac:dyDescent="0.2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</row>
    <row r="733" spans="1:11" ht="12.75" customHeight="1" x14ac:dyDescent="0.2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</row>
    <row r="734" spans="1:11" ht="12.75" customHeight="1" x14ac:dyDescent="0.2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</row>
    <row r="735" spans="1:11" ht="12.75" customHeight="1" x14ac:dyDescent="0.2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</row>
    <row r="736" spans="1:11" ht="12.75" customHeight="1" x14ac:dyDescent="0.2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</row>
    <row r="737" spans="1:11" ht="12.75" customHeight="1" x14ac:dyDescent="0.2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</row>
    <row r="738" spans="1:11" ht="12.75" customHeight="1" x14ac:dyDescent="0.2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</row>
    <row r="739" spans="1:11" ht="12.75" customHeight="1" x14ac:dyDescent="0.2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</row>
    <row r="740" spans="1:11" ht="12.75" customHeight="1" x14ac:dyDescent="0.2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</row>
    <row r="741" spans="1:11" ht="12.75" customHeight="1" x14ac:dyDescent="0.2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</row>
    <row r="742" spans="1:11" ht="12.75" customHeight="1" x14ac:dyDescent="0.2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</row>
    <row r="743" spans="1:11" ht="12.75" customHeight="1" x14ac:dyDescent="0.2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</row>
    <row r="744" spans="1:11" ht="12.75" customHeight="1" x14ac:dyDescent="0.2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</row>
    <row r="745" spans="1:11" ht="12.75" customHeight="1" x14ac:dyDescent="0.2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</row>
    <row r="746" spans="1:11" ht="12.75" customHeight="1" x14ac:dyDescent="0.2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</row>
    <row r="747" spans="1:11" ht="12.75" customHeight="1" x14ac:dyDescent="0.2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</row>
    <row r="748" spans="1:11" ht="12.75" customHeight="1" x14ac:dyDescent="0.2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</row>
    <row r="749" spans="1:11" ht="12.75" customHeight="1" x14ac:dyDescent="0.2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</row>
    <row r="750" spans="1:11" ht="12.75" customHeight="1" x14ac:dyDescent="0.2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</row>
    <row r="751" spans="1:11" ht="12.75" customHeight="1" x14ac:dyDescent="0.2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</row>
    <row r="752" spans="1:11" ht="12.75" customHeight="1" x14ac:dyDescent="0.2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</row>
    <row r="753" spans="1:11" ht="12.75" customHeight="1" x14ac:dyDescent="0.2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</row>
    <row r="754" spans="1:11" ht="12.75" customHeight="1" x14ac:dyDescent="0.2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</row>
    <row r="755" spans="1:11" ht="12.75" customHeight="1" x14ac:dyDescent="0.2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</row>
    <row r="756" spans="1:11" ht="12.75" customHeight="1" x14ac:dyDescent="0.2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</row>
    <row r="757" spans="1:11" ht="12.75" customHeight="1" x14ac:dyDescent="0.2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</row>
    <row r="758" spans="1:11" ht="12.75" customHeight="1" x14ac:dyDescent="0.2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</row>
    <row r="759" spans="1:11" ht="12.75" customHeight="1" x14ac:dyDescent="0.2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</row>
    <row r="760" spans="1:11" ht="12.75" customHeight="1" x14ac:dyDescent="0.2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</row>
    <row r="761" spans="1:11" ht="12.75" customHeight="1" x14ac:dyDescent="0.2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</row>
    <row r="762" spans="1:11" ht="12.75" customHeight="1" x14ac:dyDescent="0.2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</row>
    <row r="763" spans="1:11" ht="12.75" customHeight="1" x14ac:dyDescent="0.2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</row>
    <row r="764" spans="1:11" ht="12.75" customHeight="1" x14ac:dyDescent="0.2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</row>
    <row r="765" spans="1:11" ht="12.75" customHeight="1" x14ac:dyDescent="0.2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</row>
    <row r="766" spans="1:11" ht="12.75" customHeight="1" x14ac:dyDescent="0.2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</row>
    <row r="767" spans="1:11" ht="12.75" customHeight="1" x14ac:dyDescent="0.2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</row>
    <row r="768" spans="1:11" ht="12.75" customHeight="1" x14ac:dyDescent="0.2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</row>
    <row r="769" spans="1:11" ht="12.75" customHeight="1" x14ac:dyDescent="0.2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</row>
    <row r="770" spans="1:11" ht="12.75" customHeight="1" x14ac:dyDescent="0.2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</row>
    <row r="771" spans="1:11" ht="12.75" customHeight="1" x14ac:dyDescent="0.2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</row>
    <row r="772" spans="1:11" ht="12.75" customHeight="1" x14ac:dyDescent="0.2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</row>
    <row r="773" spans="1:11" ht="12.75" customHeight="1" x14ac:dyDescent="0.2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</row>
    <row r="774" spans="1:11" ht="12.75" customHeight="1" x14ac:dyDescent="0.2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</row>
    <row r="775" spans="1:11" ht="12.75" customHeight="1" x14ac:dyDescent="0.2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</row>
    <row r="776" spans="1:11" ht="12.75" customHeight="1" x14ac:dyDescent="0.2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</row>
    <row r="777" spans="1:11" ht="12.75" customHeight="1" x14ac:dyDescent="0.2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</row>
    <row r="778" spans="1:11" ht="12.75" customHeight="1" x14ac:dyDescent="0.2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</row>
    <row r="779" spans="1:11" ht="12.75" customHeight="1" x14ac:dyDescent="0.2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</row>
    <row r="780" spans="1:11" ht="12.75" customHeight="1" x14ac:dyDescent="0.2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</row>
    <row r="781" spans="1:11" ht="12.75" customHeight="1" x14ac:dyDescent="0.2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</row>
    <row r="782" spans="1:11" ht="12.75" customHeight="1" x14ac:dyDescent="0.2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</row>
    <row r="783" spans="1:11" ht="12.75" customHeight="1" x14ac:dyDescent="0.2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</row>
    <row r="784" spans="1:11" ht="12.75" customHeight="1" x14ac:dyDescent="0.2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</row>
    <row r="785" spans="1:11" ht="12.75" customHeight="1" x14ac:dyDescent="0.2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</row>
    <row r="786" spans="1:11" ht="12.75" customHeight="1" x14ac:dyDescent="0.2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</row>
    <row r="787" spans="1:11" ht="12.75" customHeight="1" x14ac:dyDescent="0.2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</row>
    <row r="788" spans="1:11" ht="12.75" customHeight="1" x14ac:dyDescent="0.2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</row>
    <row r="789" spans="1:11" ht="12.75" customHeight="1" x14ac:dyDescent="0.2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</row>
    <row r="790" spans="1:11" ht="12.75" customHeight="1" x14ac:dyDescent="0.2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</row>
    <row r="791" spans="1:11" ht="12.75" customHeight="1" x14ac:dyDescent="0.2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</row>
    <row r="792" spans="1:11" ht="12.75" customHeight="1" x14ac:dyDescent="0.2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</row>
    <row r="793" spans="1:11" ht="12.75" customHeight="1" x14ac:dyDescent="0.2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</row>
    <row r="794" spans="1:11" ht="12.75" customHeight="1" x14ac:dyDescent="0.2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</row>
    <row r="795" spans="1:11" ht="12.75" customHeight="1" x14ac:dyDescent="0.2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</row>
    <row r="796" spans="1:11" ht="12.75" customHeight="1" x14ac:dyDescent="0.2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</row>
    <row r="797" spans="1:11" ht="12.75" customHeight="1" x14ac:dyDescent="0.2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</row>
    <row r="798" spans="1:11" ht="12.75" customHeight="1" x14ac:dyDescent="0.2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</row>
    <row r="799" spans="1:11" ht="12.75" customHeight="1" x14ac:dyDescent="0.2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</row>
    <row r="800" spans="1:11" ht="12.75" customHeight="1" x14ac:dyDescent="0.2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</row>
    <row r="801" spans="1:11" ht="12.75" customHeight="1" x14ac:dyDescent="0.2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</row>
    <row r="802" spans="1:11" ht="12.75" customHeight="1" x14ac:dyDescent="0.2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</row>
    <row r="803" spans="1:11" ht="12.75" customHeight="1" x14ac:dyDescent="0.2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</row>
    <row r="804" spans="1:11" ht="12.75" customHeight="1" x14ac:dyDescent="0.2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</row>
    <row r="805" spans="1:11" ht="12.75" customHeight="1" x14ac:dyDescent="0.2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</row>
    <row r="806" spans="1:11" ht="12.75" customHeight="1" x14ac:dyDescent="0.2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</row>
    <row r="807" spans="1:11" ht="12.75" customHeight="1" x14ac:dyDescent="0.2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</row>
    <row r="808" spans="1:11" ht="12.75" customHeight="1" x14ac:dyDescent="0.2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</row>
    <row r="809" spans="1:11" ht="12.75" customHeight="1" x14ac:dyDescent="0.2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</row>
    <row r="810" spans="1:11" ht="12.75" customHeight="1" x14ac:dyDescent="0.2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</row>
    <row r="811" spans="1:11" ht="12.75" customHeight="1" x14ac:dyDescent="0.2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</row>
    <row r="812" spans="1:11" ht="12.75" customHeight="1" x14ac:dyDescent="0.2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</row>
    <row r="813" spans="1:11" ht="12.75" customHeight="1" x14ac:dyDescent="0.2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</row>
    <row r="814" spans="1:11" ht="12.75" customHeight="1" x14ac:dyDescent="0.2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</row>
    <row r="815" spans="1:11" ht="12.75" customHeight="1" x14ac:dyDescent="0.2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</row>
    <row r="816" spans="1:11" ht="12.75" customHeight="1" x14ac:dyDescent="0.2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</row>
    <row r="817" spans="1:11" ht="12.75" customHeight="1" x14ac:dyDescent="0.2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</row>
    <row r="818" spans="1:11" ht="12.75" customHeight="1" x14ac:dyDescent="0.2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</row>
    <row r="819" spans="1:11" ht="12.75" customHeight="1" x14ac:dyDescent="0.2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</row>
    <row r="820" spans="1:11" ht="12.75" customHeight="1" x14ac:dyDescent="0.2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</row>
    <row r="821" spans="1:11" ht="12.75" customHeight="1" x14ac:dyDescent="0.2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</row>
    <row r="822" spans="1:11" ht="12.75" customHeight="1" x14ac:dyDescent="0.2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</row>
    <row r="823" spans="1:11" ht="12.75" customHeight="1" x14ac:dyDescent="0.2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</row>
    <row r="824" spans="1:11" ht="12.75" customHeight="1" x14ac:dyDescent="0.2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</row>
    <row r="825" spans="1:11" ht="12.75" customHeight="1" x14ac:dyDescent="0.2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</row>
    <row r="826" spans="1:11" ht="12.75" customHeight="1" x14ac:dyDescent="0.2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</row>
    <row r="827" spans="1:11" ht="12.75" customHeight="1" x14ac:dyDescent="0.2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</row>
    <row r="828" spans="1:11" ht="12.75" customHeight="1" x14ac:dyDescent="0.2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</row>
    <row r="829" spans="1:11" ht="12.75" customHeight="1" x14ac:dyDescent="0.2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</row>
    <row r="830" spans="1:11" ht="12.75" customHeight="1" x14ac:dyDescent="0.2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</row>
    <row r="831" spans="1:11" ht="12.75" customHeight="1" x14ac:dyDescent="0.2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</row>
    <row r="832" spans="1:11" ht="12.75" customHeight="1" x14ac:dyDescent="0.2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</row>
    <row r="833" spans="1:11" ht="12.75" customHeight="1" x14ac:dyDescent="0.2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</row>
    <row r="834" spans="1:11" ht="12.75" customHeight="1" x14ac:dyDescent="0.2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</row>
    <row r="835" spans="1:11" ht="12.75" customHeight="1" x14ac:dyDescent="0.2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</row>
    <row r="836" spans="1:11" ht="12.75" customHeight="1" x14ac:dyDescent="0.2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</row>
    <row r="837" spans="1:11" ht="12.75" customHeight="1" x14ac:dyDescent="0.2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</row>
    <row r="838" spans="1:11" ht="12.75" customHeight="1" x14ac:dyDescent="0.2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</row>
    <row r="839" spans="1:11" ht="12.75" customHeight="1" x14ac:dyDescent="0.2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</row>
    <row r="840" spans="1:11" ht="12.75" customHeight="1" x14ac:dyDescent="0.2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</row>
    <row r="841" spans="1:11" ht="12.75" customHeight="1" x14ac:dyDescent="0.2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</row>
    <row r="842" spans="1:11" ht="12.75" customHeight="1" x14ac:dyDescent="0.2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</row>
    <row r="843" spans="1:11" ht="12.75" customHeight="1" x14ac:dyDescent="0.2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</row>
    <row r="844" spans="1:11" ht="12.75" customHeight="1" x14ac:dyDescent="0.2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</row>
    <row r="845" spans="1:11" ht="12.75" customHeight="1" x14ac:dyDescent="0.2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</row>
    <row r="846" spans="1:11" ht="12.75" customHeight="1" x14ac:dyDescent="0.2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</row>
    <row r="847" spans="1:11" ht="12.75" customHeight="1" x14ac:dyDescent="0.2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</row>
    <row r="848" spans="1:11" ht="12.75" customHeight="1" x14ac:dyDescent="0.2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</row>
    <row r="849" spans="1:11" ht="12.75" customHeight="1" x14ac:dyDescent="0.2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</row>
    <row r="850" spans="1:11" ht="12.75" customHeight="1" x14ac:dyDescent="0.2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</row>
    <row r="851" spans="1:11" ht="12.75" customHeight="1" x14ac:dyDescent="0.2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</row>
    <row r="852" spans="1:11" ht="12.75" customHeight="1" x14ac:dyDescent="0.2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</row>
    <row r="853" spans="1:11" ht="12.75" customHeight="1" x14ac:dyDescent="0.2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</row>
    <row r="854" spans="1:11" ht="12.75" customHeight="1" x14ac:dyDescent="0.2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</row>
    <row r="855" spans="1:11" ht="12.75" customHeight="1" x14ac:dyDescent="0.2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</row>
    <row r="856" spans="1:11" ht="12.75" customHeight="1" x14ac:dyDescent="0.2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</row>
    <row r="857" spans="1:11" ht="12.75" customHeight="1" x14ac:dyDescent="0.2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</row>
    <row r="858" spans="1:11" ht="12.75" customHeight="1" x14ac:dyDescent="0.2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</row>
    <row r="859" spans="1:11" ht="12.75" customHeight="1" x14ac:dyDescent="0.2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</row>
    <row r="860" spans="1:11" ht="12.75" customHeight="1" x14ac:dyDescent="0.2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</row>
    <row r="861" spans="1:11" ht="12.75" customHeight="1" x14ac:dyDescent="0.2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</row>
    <row r="862" spans="1:11" ht="12.75" customHeight="1" x14ac:dyDescent="0.2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</row>
    <row r="863" spans="1:11" ht="12.75" customHeight="1" x14ac:dyDescent="0.2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</row>
    <row r="864" spans="1:11" ht="12.75" customHeight="1" x14ac:dyDescent="0.2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</row>
    <row r="865" spans="1:11" ht="12.75" customHeight="1" x14ac:dyDescent="0.2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</row>
    <row r="866" spans="1:11" ht="12.75" customHeight="1" x14ac:dyDescent="0.2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</row>
    <row r="867" spans="1:11" ht="12.75" customHeight="1" x14ac:dyDescent="0.2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</row>
    <row r="868" spans="1:11" ht="12.75" customHeight="1" x14ac:dyDescent="0.2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</row>
    <row r="869" spans="1:11" ht="12.75" customHeight="1" x14ac:dyDescent="0.2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</row>
    <row r="870" spans="1:11" ht="12.75" customHeight="1" x14ac:dyDescent="0.2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</row>
    <row r="871" spans="1:11" ht="12.75" customHeight="1" x14ac:dyDescent="0.2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</row>
    <row r="872" spans="1:11" ht="12.75" customHeight="1" x14ac:dyDescent="0.2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</row>
    <row r="873" spans="1:11" ht="12.75" customHeight="1" x14ac:dyDescent="0.2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</row>
    <row r="874" spans="1:11" ht="12.75" customHeight="1" x14ac:dyDescent="0.2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</row>
    <row r="875" spans="1:11" ht="12.75" customHeight="1" x14ac:dyDescent="0.2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</row>
    <row r="876" spans="1:11" ht="12.75" customHeight="1" x14ac:dyDescent="0.2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</row>
    <row r="877" spans="1:11" ht="12.75" customHeight="1" x14ac:dyDescent="0.2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</row>
    <row r="878" spans="1:11" ht="12.75" customHeight="1" x14ac:dyDescent="0.2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</row>
    <row r="879" spans="1:11" ht="12.75" customHeight="1" x14ac:dyDescent="0.2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</row>
    <row r="880" spans="1:11" ht="12.75" customHeight="1" x14ac:dyDescent="0.2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</row>
    <row r="881" spans="1:11" ht="12.75" customHeight="1" x14ac:dyDescent="0.2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</row>
    <row r="882" spans="1:11" ht="12.75" customHeight="1" x14ac:dyDescent="0.2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</row>
    <row r="883" spans="1:11" ht="12.75" customHeight="1" x14ac:dyDescent="0.2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</row>
    <row r="884" spans="1:11" ht="12.75" customHeight="1" x14ac:dyDescent="0.2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</row>
    <row r="885" spans="1:11" ht="12.75" customHeight="1" x14ac:dyDescent="0.2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</row>
    <row r="886" spans="1:11" ht="12.75" customHeight="1" x14ac:dyDescent="0.2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</row>
    <row r="887" spans="1:11" ht="12.75" customHeight="1" x14ac:dyDescent="0.2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</row>
    <row r="888" spans="1:11" ht="12.75" customHeight="1" x14ac:dyDescent="0.2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</row>
    <row r="889" spans="1:11" ht="12.75" customHeight="1" x14ac:dyDescent="0.2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</row>
    <row r="890" spans="1:11" ht="12.75" customHeight="1" x14ac:dyDescent="0.2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</row>
    <row r="891" spans="1:11" ht="12.75" customHeight="1" x14ac:dyDescent="0.2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</row>
    <row r="892" spans="1:11" ht="12.75" customHeight="1" x14ac:dyDescent="0.2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</row>
    <row r="893" spans="1:11" ht="12.75" customHeight="1" x14ac:dyDescent="0.2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</row>
    <row r="894" spans="1:11" ht="12.75" customHeight="1" x14ac:dyDescent="0.2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</row>
    <row r="895" spans="1:11" ht="12.75" customHeight="1" x14ac:dyDescent="0.2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</row>
    <row r="896" spans="1:11" ht="12.75" customHeight="1" x14ac:dyDescent="0.2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</row>
    <row r="897" spans="1:11" ht="12.75" customHeight="1" x14ac:dyDescent="0.2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</row>
    <row r="898" spans="1:11" ht="12.75" customHeight="1" x14ac:dyDescent="0.2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</row>
    <row r="899" spans="1:11" ht="12.75" customHeight="1" x14ac:dyDescent="0.2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</row>
    <row r="900" spans="1:11" ht="12.75" customHeight="1" x14ac:dyDescent="0.2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</row>
    <row r="901" spans="1:11" ht="12.75" customHeight="1" x14ac:dyDescent="0.2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</row>
    <row r="902" spans="1:11" ht="12.75" customHeight="1" x14ac:dyDescent="0.2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</row>
    <row r="903" spans="1:11" ht="12.75" customHeight="1" x14ac:dyDescent="0.2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</row>
    <row r="904" spans="1:11" ht="12.75" customHeight="1" x14ac:dyDescent="0.2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</row>
    <row r="905" spans="1:11" ht="12.75" customHeight="1" x14ac:dyDescent="0.2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</row>
    <row r="906" spans="1:11" ht="12.75" customHeight="1" x14ac:dyDescent="0.2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</row>
    <row r="907" spans="1:11" ht="12.75" customHeight="1" x14ac:dyDescent="0.2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</row>
    <row r="908" spans="1:11" ht="12.75" customHeight="1" x14ac:dyDescent="0.2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</row>
    <row r="909" spans="1:11" ht="12.75" customHeight="1" x14ac:dyDescent="0.2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</row>
    <row r="910" spans="1:11" ht="12.75" customHeight="1" x14ac:dyDescent="0.2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</row>
    <row r="911" spans="1:11" ht="12.75" customHeight="1" x14ac:dyDescent="0.2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</row>
    <row r="912" spans="1:11" ht="12.75" customHeight="1" x14ac:dyDescent="0.2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</row>
    <row r="913" spans="1:11" ht="12.75" customHeight="1" x14ac:dyDescent="0.2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</row>
    <row r="914" spans="1:11" ht="12.75" customHeight="1" x14ac:dyDescent="0.2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</row>
    <row r="915" spans="1:11" ht="12.75" customHeight="1" x14ac:dyDescent="0.2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</row>
    <row r="916" spans="1:11" ht="12.75" customHeight="1" x14ac:dyDescent="0.2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</row>
    <row r="917" spans="1:11" ht="12.75" customHeight="1" x14ac:dyDescent="0.2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</row>
    <row r="918" spans="1:11" ht="12.75" customHeight="1" x14ac:dyDescent="0.2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</row>
    <row r="919" spans="1:11" ht="12.75" customHeight="1" x14ac:dyDescent="0.2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</row>
    <row r="920" spans="1:11" ht="12.75" customHeight="1" x14ac:dyDescent="0.2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</row>
    <row r="921" spans="1:11" ht="12.75" customHeight="1" x14ac:dyDescent="0.2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</row>
    <row r="922" spans="1:11" ht="12.75" customHeight="1" x14ac:dyDescent="0.2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</row>
    <row r="923" spans="1:11" ht="12.75" customHeight="1" x14ac:dyDescent="0.2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</row>
    <row r="924" spans="1:11" ht="12.75" customHeight="1" x14ac:dyDescent="0.2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</row>
    <row r="925" spans="1:11" ht="12.75" customHeight="1" x14ac:dyDescent="0.2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</row>
    <row r="926" spans="1:11" ht="12.75" customHeight="1" x14ac:dyDescent="0.2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</row>
    <row r="927" spans="1:11" ht="12.75" customHeight="1" x14ac:dyDescent="0.2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</row>
    <row r="928" spans="1:11" ht="12.75" customHeight="1" x14ac:dyDescent="0.2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</row>
    <row r="929" spans="1:11" ht="12.75" customHeight="1" x14ac:dyDescent="0.2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</row>
    <row r="930" spans="1:11" ht="12.75" customHeight="1" x14ac:dyDescent="0.2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</row>
    <row r="931" spans="1:11" ht="12.75" customHeight="1" x14ac:dyDescent="0.2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</row>
    <row r="932" spans="1:11" ht="12.75" customHeight="1" x14ac:dyDescent="0.2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</row>
    <row r="933" spans="1:11" ht="12.75" customHeight="1" x14ac:dyDescent="0.2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</row>
    <row r="934" spans="1:11" ht="12.75" customHeight="1" x14ac:dyDescent="0.2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</row>
    <row r="935" spans="1:11" ht="12.75" customHeight="1" x14ac:dyDescent="0.2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</row>
    <row r="936" spans="1:11" ht="12.75" customHeight="1" x14ac:dyDescent="0.2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</row>
    <row r="937" spans="1:11" ht="12.75" customHeight="1" x14ac:dyDescent="0.2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</row>
    <row r="938" spans="1:11" ht="12.75" customHeight="1" x14ac:dyDescent="0.2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</row>
    <row r="939" spans="1:11" ht="12.75" customHeight="1" x14ac:dyDescent="0.2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</row>
    <row r="940" spans="1:11" ht="12.75" customHeight="1" x14ac:dyDescent="0.2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</row>
    <row r="941" spans="1:11" ht="12.75" customHeight="1" x14ac:dyDescent="0.2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</row>
    <row r="942" spans="1:11" ht="12.75" customHeight="1" x14ac:dyDescent="0.2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</row>
    <row r="943" spans="1:11" ht="12.75" customHeight="1" x14ac:dyDescent="0.2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</row>
    <row r="944" spans="1:11" ht="12.75" customHeight="1" x14ac:dyDescent="0.2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</row>
    <row r="945" spans="1:11" ht="12.75" customHeight="1" x14ac:dyDescent="0.2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</row>
    <row r="946" spans="1:11" ht="12.75" customHeight="1" x14ac:dyDescent="0.2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</row>
    <row r="947" spans="1:11" ht="12.75" customHeight="1" x14ac:dyDescent="0.2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</row>
    <row r="948" spans="1:11" ht="12.75" customHeight="1" x14ac:dyDescent="0.2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</row>
    <row r="949" spans="1:11" ht="12.75" customHeight="1" x14ac:dyDescent="0.2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</row>
    <row r="950" spans="1:11" ht="12.75" customHeight="1" x14ac:dyDescent="0.2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</row>
    <row r="951" spans="1:11" ht="12.75" customHeight="1" x14ac:dyDescent="0.2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</row>
    <row r="952" spans="1:11" ht="12.75" customHeight="1" x14ac:dyDescent="0.2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</row>
    <row r="953" spans="1:11" ht="12.75" customHeight="1" x14ac:dyDescent="0.2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</row>
    <row r="954" spans="1:11" ht="12.75" customHeight="1" x14ac:dyDescent="0.2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</row>
    <row r="955" spans="1:11" ht="12.75" customHeight="1" x14ac:dyDescent="0.2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</row>
    <row r="956" spans="1:11" ht="12.75" customHeight="1" x14ac:dyDescent="0.2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</row>
    <row r="957" spans="1:11" ht="12.75" customHeight="1" x14ac:dyDescent="0.2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</row>
    <row r="958" spans="1:11" ht="12.75" customHeight="1" x14ac:dyDescent="0.2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</row>
    <row r="959" spans="1:11" ht="12.75" customHeight="1" x14ac:dyDescent="0.2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</row>
    <row r="960" spans="1:11" ht="12.75" customHeight="1" x14ac:dyDescent="0.2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</row>
    <row r="961" spans="1:11" ht="12.75" customHeight="1" x14ac:dyDescent="0.2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</row>
    <row r="962" spans="1:11" ht="12.75" customHeight="1" x14ac:dyDescent="0.2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</row>
    <row r="963" spans="1:11" ht="12.75" customHeight="1" x14ac:dyDescent="0.2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</row>
    <row r="964" spans="1:11" ht="12.75" customHeight="1" x14ac:dyDescent="0.2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</row>
    <row r="965" spans="1:11" ht="12.75" customHeight="1" x14ac:dyDescent="0.2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</row>
    <row r="966" spans="1:11" ht="12.75" customHeight="1" x14ac:dyDescent="0.2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</row>
    <row r="967" spans="1:11" ht="12.75" customHeight="1" x14ac:dyDescent="0.2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</row>
    <row r="968" spans="1:11" ht="12.75" customHeight="1" x14ac:dyDescent="0.2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</row>
    <row r="969" spans="1:11" ht="12.75" customHeight="1" x14ac:dyDescent="0.2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</row>
    <row r="970" spans="1:11" ht="12.75" customHeight="1" x14ac:dyDescent="0.2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</row>
    <row r="971" spans="1:11" ht="12.75" customHeight="1" x14ac:dyDescent="0.2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</row>
    <row r="972" spans="1:11" ht="12.75" customHeight="1" x14ac:dyDescent="0.2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</row>
    <row r="973" spans="1:11" ht="12.75" customHeight="1" x14ac:dyDescent="0.2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</row>
    <row r="974" spans="1:11" ht="12.75" customHeight="1" x14ac:dyDescent="0.2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</row>
    <row r="975" spans="1:11" ht="12.75" customHeight="1" x14ac:dyDescent="0.2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</row>
    <row r="976" spans="1:11" ht="12.75" customHeight="1" x14ac:dyDescent="0.2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</row>
    <row r="977" spans="1:11" ht="12.75" customHeight="1" x14ac:dyDescent="0.2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</row>
    <row r="978" spans="1:11" ht="12.75" customHeight="1" x14ac:dyDescent="0.2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</row>
    <row r="979" spans="1:11" ht="12.75" customHeight="1" x14ac:dyDescent="0.2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</row>
    <row r="980" spans="1:11" ht="12.75" customHeight="1" x14ac:dyDescent="0.2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</row>
    <row r="981" spans="1:11" ht="12.75" customHeight="1" x14ac:dyDescent="0.2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</row>
    <row r="982" spans="1:11" ht="12.75" customHeight="1" x14ac:dyDescent="0.2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</row>
    <row r="983" spans="1:11" ht="12.75" customHeight="1" x14ac:dyDescent="0.2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</row>
    <row r="984" spans="1:11" ht="12.75" customHeight="1" x14ac:dyDescent="0.2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</row>
    <row r="985" spans="1:11" ht="12.75" customHeight="1" x14ac:dyDescent="0.2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</row>
    <row r="986" spans="1:11" ht="12.75" customHeight="1" x14ac:dyDescent="0.2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</row>
    <row r="987" spans="1:11" ht="12.75" customHeight="1" x14ac:dyDescent="0.2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</row>
    <row r="988" spans="1:11" ht="12.75" customHeight="1" x14ac:dyDescent="0.2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</row>
    <row r="989" spans="1:11" ht="12.75" customHeight="1" x14ac:dyDescent="0.2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</row>
    <row r="990" spans="1:11" ht="12.75" customHeight="1" x14ac:dyDescent="0.2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</row>
    <row r="991" spans="1:11" ht="12.75" customHeight="1" x14ac:dyDescent="0.2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</row>
    <row r="992" spans="1:11" ht="12.75" customHeight="1" x14ac:dyDescent="0.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</row>
    <row r="993" spans="1:11" ht="12.75" customHeight="1" x14ac:dyDescent="0.2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</row>
    <row r="994" spans="1:11" ht="12.75" customHeight="1" x14ac:dyDescent="0.2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</row>
    <row r="995" spans="1:11" ht="12.75" customHeight="1" x14ac:dyDescent="0.2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</row>
    <row r="996" spans="1:11" ht="12.75" customHeight="1" x14ac:dyDescent="0.2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</row>
    <row r="997" spans="1:11" ht="12.75" customHeight="1" x14ac:dyDescent="0.2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</row>
    <row r="998" spans="1:11" ht="12.75" customHeight="1" x14ac:dyDescent="0.2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</row>
    <row r="999" spans="1:11" ht="12.75" customHeight="1" x14ac:dyDescent="0.2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</row>
    <row r="1000" spans="1:11" ht="12.75" customHeight="1" x14ac:dyDescent="0.2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</row>
    <row r="1001" spans="1:11" ht="12.75" customHeight="1" x14ac:dyDescent="0.2">
      <c r="A1001" s="61"/>
      <c r="B1001" s="61"/>
      <c r="C1001" s="61"/>
      <c r="D1001" s="61"/>
      <c r="E1001" s="61"/>
      <c r="F1001" s="61"/>
      <c r="G1001" s="61"/>
      <c r="H1001" s="61"/>
      <c r="I1001" s="61"/>
      <c r="J1001" s="61"/>
      <c r="K1001" s="61"/>
    </row>
    <row r="1002" spans="1:11" ht="12.75" customHeight="1" x14ac:dyDescent="0.2">
      <c r="A1002" s="61"/>
      <c r="B1002" s="61"/>
      <c r="C1002" s="61"/>
      <c r="D1002" s="61"/>
      <c r="E1002" s="61"/>
      <c r="F1002" s="61"/>
      <c r="G1002" s="61"/>
      <c r="H1002" s="61"/>
      <c r="I1002" s="61"/>
      <c r="J1002" s="61"/>
      <c r="K1002" s="61"/>
    </row>
    <row r="1003" spans="1:11" ht="12.75" customHeight="1" x14ac:dyDescent="0.2">
      <c r="A1003" s="61"/>
      <c r="B1003" s="61"/>
      <c r="C1003" s="61"/>
      <c r="D1003" s="61"/>
      <c r="E1003" s="61"/>
      <c r="F1003" s="61"/>
      <c r="G1003" s="61"/>
      <c r="H1003" s="61"/>
      <c r="I1003" s="61"/>
      <c r="J1003" s="61"/>
      <c r="K1003" s="61"/>
    </row>
    <row r="1004" spans="1:11" ht="12.75" customHeight="1" x14ac:dyDescent="0.2">
      <c r="A1004" s="61"/>
      <c r="B1004" s="61"/>
      <c r="C1004" s="61"/>
      <c r="D1004" s="61"/>
      <c r="E1004" s="61"/>
      <c r="F1004" s="61"/>
      <c r="G1004" s="61"/>
      <c r="H1004" s="61"/>
      <c r="I1004" s="61"/>
      <c r="J1004" s="61"/>
      <c r="K1004" s="61"/>
    </row>
    <row r="1005" spans="1:11" ht="12.75" customHeight="1" x14ac:dyDescent="0.2">
      <c r="A1005" s="61"/>
      <c r="B1005" s="61"/>
      <c r="C1005" s="61"/>
      <c r="D1005" s="61"/>
      <c r="E1005" s="61"/>
      <c r="F1005" s="61"/>
      <c r="G1005" s="61"/>
      <c r="H1005" s="61"/>
      <c r="I1005" s="61"/>
      <c r="J1005" s="61"/>
      <c r="K1005" s="61"/>
    </row>
    <row r="1006" spans="1:11" ht="12.75" customHeight="1" x14ac:dyDescent="0.2">
      <c r="A1006" s="61"/>
      <c r="B1006" s="61"/>
      <c r="C1006" s="61"/>
      <c r="D1006" s="61"/>
      <c r="E1006" s="61"/>
      <c r="F1006" s="61"/>
      <c r="G1006" s="61"/>
      <c r="H1006" s="61"/>
      <c r="I1006" s="61"/>
      <c r="J1006" s="61"/>
      <c r="K1006" s="61"/>
    </row>
    <row r="1007" spans="1:11" ht="12.75" customHeight="1" x14ac:dyDescent="0.2">
      <c r="A1007" s="61"/>
      <c r="B1007" s="61"/>
      <c r="C1007" s="61"/>
      <c r="D1007" s="61"/>
      <c r="E1007" s="61"/>
      <c r="F1007" s="61"/>
      <c r="G1007" s="61"/>
      <c r="H1007" s="61"/>
      <c r="I1007" s="61"/>
      <c r="J1007" s="61"/>
      <c r="K1007" s="61"/>
    </row>
    <row r="1008" spans="1:11" ht="12.75" customHeight="1" x14ac:dyDescent="0.2">
      <c r="A1008" s="61"/>
      <c r="B1008" s="61"/>
      <c r="C1008" s="61"/>
      <c r="D1008" s="61"/>
      <c r="E1008" s="61"/>
      <c r="F1008" s="61"/>
      <c r="G1008" s="61"/>
      <c r="H1008" s="61"/>
      <c r="I1008" s="61"/>
      <c r="J1008" s="61"/>
      <c r="K1008" s="61"/>
    </row>
    <row r="1009" spans="1:11" ht="12.75" customHeight="1" x14ac:dyDescent="0.2">
      <c r="A1009" s="61"/>
      <c r="B1009" s="61"/>
      <c r="C1009" s="61"/>
      <c r="D1009" s="61"/>
      <c r="E1009" s="61"/>
      <c r="F1009" s="61"/>
      <c r="G1009" s="61"/>
      <c r="H1009" s="61"/>
      <c r="I1009" s="61"/>
      <c r="J1009" s="61"/>
      <c r="K1009" s="61"/>
    </row>
    <row r="1010" spans="1:11" ht="12.75" customHeight="1" x14ac:dyDescent="0.2">
      <c r="A1010" s="61"/>
      <c r="B1010" s="61"/>
      <c r="C1010" s="61"/>
      <c r="D1010" s="61"/>
      <c r="E1010" s="61"/>
      <c r="F1010" s="61"/>
      <c r="G1010" s="61"/>
      <c r="H1010" s="61"/>
      <c r="I1010" s="61"/>
      <c r="J1010" s="61"/>
      <c r="K1010" s="61"/>
    </row>
  </sheetData>
  <mergeCells count="4">
    <mergeCell ref="A1:K1"/>
    <mergeCell ref="A4:F4"/>
    <mergeCell ref="A43:L43"/>
    <mergeCell ref="A44:L44"/>
  </mergeCells>
  <hyperlinks>
    <hyperlink ref="F41" r:id="rId1" display="http://fyi.uwex.edu/wbic/" xr:uid="{00000000-0004-0000-0000-000000000000}"/>
  </hyperlinks>
  <pageMargins left="0.7" right="0.7" top="0.75" bottom="0.75" header="0.3" footer="0.3"/>
  <pageSetup scale="74" fitToHeight="0" orientation="landscape" verticalDpi="12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1"/>
  <sheetViews>
    <sheetView showGridLines="0" zoomScale="120" zoomScaleNormal="120" workbookViewId="0">
      <selection activeCell="N53" sqref="N53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0" customWidth="1"/>
    <col min="9" max="9" width="1.7109375" customWidth="1"/>
    <col min="10" max="10" width="4.7109375" customWidth="1"/>
    <col min="11" max="11" width="10.140625" customWidth="1"/>
    <col min="12" max="26" width="6.7109375" customWidth="1"/>
  </cols>
  <sheetData>
    <row r="1" spans="1:26" ht="27" customHeight="1" x14ac:dyDescent="0.25">
      <c r="A1" s="275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"/>
    </row>
    <row r="2" spans="1:26" ht="16.5" customHeight="1" thickBot="1" x14ac:dyDescent="0.3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168"/>
      <c r="C4" s="5" t="s">
        <v>4</v>
      </c>
      <c r="D4" s="163"/>
      <c r="E4" s="164"/>
      <c r="F4" s="210"/>
      <c r="G4" s="209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53" t="s">
        <v>102</v>
      </c>
      <c r="B6" s="2"/>
      <c r="C6" s="165" t="s">
        <v>136</v>
      </c>
      <c r="D6" s="166"/>
      <c r="E6" s="166"/>
      <c r="F6" s="166"/>
      <c r="G6" s="166"/>
      <c r="H6" s="16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7" t="s">
        <v>152</v>
      </c>
      <c r="B7" s="278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120</v>
      </c>
      <c r="B9" s="2"/>
      <c r="C9" s="2"/>
      <c r="D9" s="169">
        <v>1450</v>
      </c>
      <c r="E9" s="13" t="s">
        <v>25</v>
      </c>
      <c r="F9" s="170">
        <v>239</v>
      </c>
      <c r="G9" s="14" t="s">
        <v>32</v>
      </c>
      <c r="H9" s="15">
        <f>D9*(F9/100)</f>
        <v>3465.5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/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35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36</v>
      </c>
      <c r="E12" s="11" t="s">
        <v>37</v>
      </c>
      <c r="F12" s="11" t="s">
        <v>38</v>
      </c>
      <c r="G12" s="11" t="s">
        <v>39</v>
      </c>
      <c r="H12" s="11" t="s">
        <v>40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41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43</v>
      </c>
      <c r="C14" s="5"/>
      <c r="D14" s="171">
        <v>725</v>
      </c>
      <c r="E14" s="13" t="s">
        <v>25</v>
      </c>
      <c r="F14" s="172">
        <v>350</v>
      </c>
      <c r="G14" s="14" t="s">
        <v>32</v>
      </c>
      <c r="H14" s="182">
        <f>D14*(F14/100)</f>
        <v>2537.5</v>
      </c>
      <c r="I14" s="23"/>
      <c r="J14" s="2"/>
      <c r="K14" s="2"/>
    </row>
    <row r="15" spans="1:26" ht="12.75" customHeight="1" x14ac:dyDescent="0.2">
      <c r="A15" s="2"/>
      <c r="B15" s="5" t="s">
        <v>45</v>
      </c>
      <c r="C15" s="5"/>
      <c r="D15" s="13"/>
      <c r="E15" s="13"/>
      <c r="F15" s="172">
        <v>5</v>
      </c>
      <c r="G15" s="13" t="s">
        <v>46</v>
      </c>
      <c r="H15" s="182">
        <f>F15</f>
        <v>5</v>
      </c>
      <c r="I15" s="23"/>
      <c r="J15" s="2"/>
      <c r="K15" s="2"/>
    </row>
    <row r="16" spans="1:26" ht="12.75" customHeight="1" x14ac:dyDescent="0.2">
      <c r="A16" s="2"/>
      <c r="B16" s="5" t="s">
        <v>47</v>
      </c>
      <c r="C16" s="5"/>
      <c r="D16" s="13"/>
      <c r="E16" s="13"/>
      <c r="F16" s="13"/>
      <c r="G16" s="13"/>
      <c r="H16" s="24">
        <f>SUM(H14:H15)</f>
        <v>2542.5</v>
      </c>
      <c r="I16" s="2"/>
      <c r="J16" s="2"/>
      <c r="K16" s="2"/>
    </row>
    <row r="17" spans="1:26" ht="12.75" customHeight="1" x14ac:dyDescent="0.2">
      <c r="A17" s="7" t="s">
        <v>48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49</v>
      </c>
      <c r="C18" s="27"/>
      <c r="D18" s="173">
        <v>2.9</v>
      </c>
      <c r="E18" s="13" t="s">
        <v>50</v>
      </c>
      <c r="F18" s="5" t="s">
        <v>51</v>
      </c>
      <c r="G18" s="2"/>
      <c r="H18" s="183">
        <f>H19/D18</f>
        <v>250</v>
      </c>
      <c r="I18" s="2"/>
      <c r="J18" s="13" t="s">
        <v>52</v>
      </c>
      <c r="K18" s="2"/>
    </row>
    <row r="19" spans="1:26" ht="12.75" customHeight="1" x14ac:dyDescent="0.2">
      <c r="A19" s="2"/>
      <c r="B19" s="5" t="s">
        <v>53</v>
      </c>
      <c r="C19" s="29"/>
      <c r="D19" s="174">
        <v>7.5</v>
      </c>
      <c r="E19" s="13" t="s">
        <v>54</v>
      </c>
      <c r="F19" s="5" t="s">
        <v>55</v>
      </c>
      <c r="G19" s="29"/>
      <c r="H19" s="183">
        <f>D9-D14</f>
        <v>725</v>
      </c>
      <c r="I19" s="2"/>
      <c r="J19" s="13" t="s">
        <v>56</v>
      </c>
      <c r="K19" s="2"/>
    </row>
    <row r="20" spans="1:26" ht="12.75" customHeight="1" x14ac:dyDescent="0.2">
      <c r="A20" s="7" t="s">
        <v>57</v>
      </c>
      <c r="B20" s="25"/>
      <c r="C20" s="25"/>
      <c r="D20" s="25"/>
      <c r="E20" s="25"/>
      <c r="F20" s="7"/>
      <c r="G20" s="25"/>
      <c r="H20" s="30"/>
      <c r="I20" s="25"/>
      <c r="J20" s="31"/>
      <c r="K20" s="2"/>
    </row>
    <row r="21" spans="1:26" ht="12.75" customHeight="1" x14ac:dyDescent="0.2">
      <c r="A21" s="32" t="s">
        <v>58</v>
      </c>
      <c r="B21" s="2"/>
      <c r="C21" s="33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59</v>
      </c>
      <c r="C22" s="5"/>
      <c r="D22" s="2"/>
      <c r="E22" s="2"/>
      <c r="F22" s="2"/>
      <c r="G22" s="2"/>
      <c r="H22" s="175">
        <v>2.04</v>
      </c>
      <c r="I22" s="23"/>
      <c r="J22" s="2"/>
      <c r="K22" s="2"/>
    </row>
    <row r="23" spans="1:26" ht="12.75" customHeight="1" x14ac:dyDescent="0.2">
      <c r="A23" s="2"/>
      <c r="B23" s="5" t="s">
        <v>60</v>
      </c>
      <c r="C23" s="2"/>
      <c r="D23" s="5"/>
      <c r="E23" s="2"/>
      <c r="F23" s="2"/>
      <c r="G23" s="5"/>
      <c r="H23" s="211">
        <v>509.48</v>
      </c>
      <c r="I23" s="23"/>
      <c r="J23" s="2"/>
      <c r="K23" s="2"/>
    </row>
    <row r="24" spans="1:26" ht="12.75" customHeight="1" x14ac:dyDescent="0.2">
      <c r="A24" s="2"/>
      <c r="B24" s="5" t="s">
        <v>61</v>
      </c>
      <c r="C24" s="2"/>
      <c r="D24" s="2"/>
      <c r="E24" s="2"/>
      <c r="F24" s="2"/>
      <c r="G24" s="2"/>
      <c r="H24" s="176">
        <v>0.7</v>
      </c>
      <c r="I24" s="23"/>
      <c r="J24" s="2"/>
      <c r="K24" s="2"/>
    </row>
    <row r="25" spans="1:26" ht="12.75" customHeight="1" x14ac:dyDescent="0.2">
      <c r="A25" s="7" t="s">
        <v>62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63</v>
      </c>
      <c r="C26" s="2"/>
      <c r="D26" s="171">
        <v>1.5</v>
      </c>
      <c r="E26" s="13" t="s">
        <v>64</v>
      </c>
      <c r="F26" s="34"/>
      <c r="G26" s="14"/>
      <c r="H26" s="182">
        <f>H16*(D26/100)</f>
        <v>38.137499999999996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95</v>
      </c>
      <c r="C27" s="2"/>
      <c r="D27" s="35">
        <f>H16</f>
        <v>2542.5</v>
      </c>
      <c r="E27" s="13" t="s">
        <v>66</v>
      </c>
      <c r="F27" s="171">
        <v>7</v>
      </c>
      <c r="G27" s="14" t="s">
        <v>67</v>
      </c>
      <c r="H27" s="182">
        <f>D27*(F27/100)*(H$18/365)</f>
        <v>121.90068493150686</v>
      </c>
      <c r="I27" s="36" t="s">
        <v>96</v>
      </c>
      <c r="J27" s="2"/>
      <c r="K27" s="2"/>
    </row>
    <row r="28" spans="1:26" ht="12.75" customHeight="1" x14ac:dyDescent="0.2">
      <c r="A28" s="2"/>
      <c r="B28" s="5" t="s">
        <v>69</v>
      </c>
      <c r="C28" s="2"/>
      <c r="D28" s="35">
        <f>0.5*H23</f>
        <v>254.74</v>
      </c>
      <c r="E28" s="13" t="s">
        <v>66</v>
      </c>
      <c r="F28" s="171">
        <v>7</v>
      </c>
      <c r="G28" s="14" t="s">
        <v>67</v>
      </c>
      <c r="H28" s="182">
        <f>(D28)*(F28/100)*(H$18/365)</f>
        <v>12.213561643835616</v>
      </c>
      <c r="I28" s="36" t="s">
        <v>68</v>
      </c>
      <c r="J28" s="2"/>
      <c r="K28" s="2"/>
    </row>
    <row r="29" spans="1:26" ht="12.75" customHeight="1" x14ac:dyDescent="0.2">
      <c r="A29" s="2"/>
      <c r="B29" s="5" t="s">
        <v>70</v>
      </c>
      <c r="C29" s="2"/>
      <c r="D29" s="177">
        <v>1250</v>
      </c>
      <c r="E29" s="13" t="s">
        <v>25</v>
      </c>
      <c r="F29" s="172">
        <v>60</v>
      </c>
      <c r="G29" s="14" t="s">
        <v>71</v>
      </c>
      <c r="H29" s="182">
        <f>D29*(F29/2000)</f>
        <v>37.5</v>
      </c>
      <c r="I29" s="23"/>
      <c r="J29" s="2"/>
      <c r="K29" s="2"/>
    </row>
    <row r="30" spans="1:26" ht="12.75" customHeight="1" x14ac:dyDescent="0.2">
      <c r="A30" s="2"/>
      <c r="B30" s="5" t="s">
        <v>72</v>
      </c>
      <c r="C30" s="2"/>
      <c r="D30" s="13"/>
      <c r="E30" s="13"/>
      <c r="F30" s="172">
        <v>10</v>
      </c>
      <c r="G30" s="14" t="s">
        <v>46</v>
      </c>
      <c r="H30" s="182">
        <f t="shared" ref="H30:H35" si="0">F30</f>
        <v>10</v>
      </c>
      <c r="I30" s="2"/>
      <c r="J30" s="22"/>
      <c r="K30" s="2"/>
    </row>
    <row r="31" spans="1:26" ht="12.75" customHeight="1" x14ac:dyDescent="0.2">
      <c r="A31" s="2"/>
      <c r="B31" s="5" t="s">
        <v>73</v>
      </c>
      <c r="C31" s="2"/>
      <c r="D31" s="13"/>
      <c r="E31" s="13"/>
      <c r="F31" s="172">
        <v>18</v>
      </c>
      <c r="G31" s="14" t="s">
        <v>46</v>
      </c>
      <c r="H31" s="182">
        <f t="shared" si="0"/>
        <v>18</v>
      </c>
      <c r="I31" s="23"/>
      <c r="J31" s="2"/>
      <c r="K31" s="2"/>
    </row>
    <row r="32" spans="1:26" ht="12.75" customHeight="1" x14ac:dyDescent="0.2">
      <c r="A32" s="2"/>
      <c r="B32" s="279" t="s">
        <v>74</v>
      </c>
      <c r="C32" s="276"/>
      <c r="D32" s="276"/>
      <c r="E32" s="13"/>
      <c r="F32" s="172">
        <v>10</v>
      </c>
      <c r="G32" s="14" t="s">
        <v>75</v>
      </c>
      <c r="H32" s="182">
        <f t="shared" si="0"/>
        <v>10</v>
      </c>
      <c r="I32" s="23"/>
      <c r="J32" s="2"/>
      <c r="K32" s="2"/>
    </row>
    <row r="33" spans="1:26" ht="12.75" customHeight="1" x14ac:dyDescent="0.2">
      <c r="A33" s="2"/>
      <c r="B33" s="5" t="s">
        <v>76</v>
      </c>
      <c r="C33" s="2"/>
      <c r="D33" s="2"/>
      <c r="E33" s="13"/>
      <c r="F33" s="172">
        <v>20</v>
      </c>
      <c r="G33" s="14" t="s">
        <v>46</v>
      </c>
      <c r="H33" s="182">
        <f t="shared" si="0"/>
        <v>20</v>
      </c>
      <c r="I33" s="23"/>
      <c r="J33" s="2"/>
      <c r="K33" s="2"/>
    </row>
    <row r="34" spans="1:26" ht="12.75" customHeight="1" x14ac:dyDescent="0.2">
      <c r="A34" s="2"/>
      <c r="B34" s="5" t="s">
        <v>77</v>
      </c>
      <c r="C34" s="2"/>
      <c r="D34" s="2"/>
      <c r="E34" s="13"/>
      <c r="F34" s="172">
        <v>40</v>
      </c>
      <c r="G34" s="13" t="s">
        <v>46</v>
      </c>
      <c r="H34" s="182">
        <f t="shared" si="0"/>
        <v>40</v>
      </c>
      <c r="I34" s="23"/>
      <c r="J34" s="2"/>
      <c r="K34" s="2"/>
    </row>
    <row r="35" spans="1:26" ht="12.75" customHeight="1" x14ac:dyDescent="0.2">
      <c r="A35" s="2"/>
      <c r="B35" s="5" t="s">
        <v>78</v>
      </c>
      <c r="C35" s="2"/>
      <c r="D35" s="13"/>
      <c r="E35" s="13"/>
      <c r="F35" s="178">
        <v>25</v>
      </c>
      <c r="G35" s="14" t="s">
        <v>46</v>
      </c>
      <c r="H35" s="184">
        <f t="shared" si="0"/>
        <v>25</v>
      </c>
      <c r="I35" s="23"/>
      <c r="J35" s="2"/>
      <c r="K35" s="2"/>
    </row>
    <row r="36" spans="1:26" ht="12.75" customHeight="1" x14ac:dyDescent="0.2">
      <c r="A36" s="2"/>
      <c r="B36" s="37" t="s">
        <v>79</v>
      </c>
      <c r="C36" s="38"/>
      <c r="D36" s="39"/>
      <c r="E36" s="39"/>
      <c r="F36" s="39"/>
      <c r="G36" s="39"/>
      <c r="H36" s="24">
        <f>SUM(H26:H35)</f>
        <v>332.75174657534251</v>
      </c>
      <c r="I36" s="23"/>
      <c r="J36" s="2"/>
      <c r="K36" s="2"/>
    </row>
    <row r="37" spans="1:26" ht="12.75" customHeight="1" x14ac:dyDescent="0.2">
      <c r="A37" s="7" t="s">
        <v>80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2" t="s">
        <v>81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82</v>
      </c>
      <c r="C39" s="2"/>
      <c r="D39" s="179">
        <v>0.85</v>
      </c>
      <c r="E39" s="5" t="s">
        <v>83</v>
      </c>
      <c r="F39" s="2"/>
      <c r="G39" s="40"/>
      <c r="H39" s="41">
        <f>D39*H18</f>
        <v>212.5</v>
      </c>
      <c r="I39" s="23"/>
      <c r="J39" s="2"/>
      <c r="K39" s="2"/>
    </row>
    <row r="40" spans="1:26" ht="12.75" customHeight="1" x14ac:dyDescent="0.2">
      <c r="A40" s="45" t="s">
        <v>99</v>
      </c>
      <c r="B40" s="45"/>
      <c r="C40" s="45"/>
      <c r="D40" s="46"/>
      <c r="E40" s="45"/>
      <c r="F40" s="45"/>
      <c r="G40" s="47"/>
      <c r="H40" s="48"/>
      <c r="I40" s="51"/>
      <c r="J40" s="45"/>
      <c r="K40" s="2"/>
    </row>
    <row r="41" spans="1:26" ht="12.75" customHeight="1" x14ac:dyDescent="0.2">
      <c r="A41" s="2"/>
      <c r="B41" s="5" t="s">
        <v>84</v>
      </c>
      <c r="C41" s="2"/>
      <c r="D41" s="2"/>
      <c r="E41" s="2"/>
      <c r="F41" s="2"/>
      <c r="G41" s="2"/>
      <c r="H41" s="41">
        <f>(H23+H46+H36)/H19</f>
        <v>1.454802409069438</v>
      </c>
      <c r="I41" s="23"/>
      <c r="J41" s="2"/>
      <c r="K41" s="2"/>
    </row>
    <row r="42" spans="1:26" ht="12.75" customHeight="1" x14ac:dyDescent="0.2">
      <c r="A42" s="7" t="s">
        <v>85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153</v>
      </c>
      <c r="C43" s="2"/>
      <c r="D43" s="2"/>
      <c r="E43" s="2"/>
      <c r="F43" s="2"/>
      <c r="G43" s="2"/>
      <c r="H43" s="185">
        <f>H9</f>
        <v>3465.5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86</v>
      </c>
      <c r="C44" s="2"/>
      <c r="D44" s="2"/>
      <c r="E44" s="2"/>
      <c r="F44" s="2"/>
      <c r="G44" s="2"/>
      <c r="H44" s="185">
        <f>H16+H23+H36</f>
        <v>3384.7317465753426</v>
      </c>
      <c r="I44" s="2"/>
      <c r="J44" s="2"/>
      <c r="K44" s="2"/>
    </row>
    <row r="45" spans="1:26" ht="12.75" customHeight="1" x14ac:dyDescent="0.2">
      <c r="A45" s="5" t="s">
        <v>87</v>
      </c>
      <c r="B45" s="2"/>
      <c r="C45" s="5"/>
      <c r="D45" s="5"/>
      <c r="E45" s="5"/>
      <c r="F45" s="5"/>
      <c r="G45" s="5" t="s">
        <v>46</v>
      </c>
      <c r="H45" s="41">
        <f>H43-H44</f>
        <v>80.76825342465736</v>
      </c>
      <c r="I45" s="23"/>
      <c r="J45" s="2"/>
      <c r="K45" s="2"/>
    </row>
    <row r="46" spans="1:26" ht="12.75" customHeight="1" x14ac:dyDescent="0.2">
      <c r="A46" s="2"/>
      <c r="B46" s="5" t="s">
        <v>88</v>
      </c>
      <c r="C46" s="2"/>
      <c r="D46" s="2"/>
      <c r="E46" s="2"/>
      <c r="F46" s="2"/>
      <c r="G46" s="2"/>
      <c r="H46" s="185">
        <f>H39</f>
        <v>212.5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89</v>
      </c>
      <c r="B47" s="2"/>
      <c r="C47" s="5"/>
      <c r="D47" s="5"/>
      <c r="E47" s="5"/>
      <c r="F47" s="5"/>
      <c r="G47" s="5" t="s">
        <v>46</v>
      </c>
      <c r="H47" s="41">
        <f>H45-H46</f>
        <v>-131.73174657534264</v>
      </c>
      <c r="I47" s="23"/>
      <c r="J47" s="2"/>
      <c r="K47" s="2"/>
    </row>
    <row r="48" spans="1:26" ht="12.75" customHeight="1" x14ac:dyDescent="0.2">
      <c r="A48" s="7" t="s">
        <v>90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91</v>
      </c>
      <c r="C49" s="5"/>
      <c r="D49" s="2"/>
      <c r="E49" s="2"/>
      <c r="F49" s="2"/>
      <c r="G49" s="2"/>
      <c r="H49" s="186">
        <f>(H44+H46)/(D9/100)</f>
        <v>248.08494803967881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92</v>
      </c>
      <c r="C50" s="5"/>
      <c r="D50" s="2"/>
      <c r="E50" s="2"/>
      <c r="F50" s="2"/>
      <c r="G50" s="2"/>
      <c r="H50" s="186">
        <f>(H44+H46-H35)/(D9/100)</f>
        <v>246.36081010864433</v>
      </c>
      <c r="I50" s="2"/>
      <c r="J50" s="2"/>
      <c r="K50" s="2"/>
    </row>
    <row r="51" spans="1:26" ht="12.75" customHeight="1" x14ac:dyDescent="0.2">
      <c r="A51" s="5"/>
      <c r="B51" s="2"/>
      <c r="C51" s="5" t="s">
        <v>93</v>
      </c>
      <c r="D51" s="2"/>
      <c r="E51" s="2"/>
      <c r="F51" s="180">
        <v>725</v>
      </c>
      <c r="G51" s="5" t="s">
        <v>56</v>
      </c>
      <c r="H51" s="2"/>
      <c r="I51" s="23"/>
      <c r="J51" s="2"/>
      <c r="K51" s="2"/>
    </row>
    <row r="52" spans="1:26" ht="12.75" customHeight="1" x14ac:dyDescent="0.2">
      <c r="A52" s="2"/>
      <c r="B52" s="5" t="s">
        <v>94</v>
      </c>
      <c r="C52" s="2"/>
      <c r="D52" s="2"/>
      <c r="E52" s="2"/>
      <c r="F52" s="2"/>
      <c r="G52" s="2"/>
      <c r="H52" s="42">
        <f>(H9-H23-H36-H39-H15)/F51*100</f>
        <v>331.83010392064239</v>
      </c>
      <c r="I52" s="2"/>
      <c r="J52" s="2"/>
      <c r="K52" s="2"/>
    </row>
    <row r="53" spans="1:26" ht="12.7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2"/>
    </row>
    <row r="54" spans="1:26" ht="12.75" customHeight="1" x14ac:dyDescent="0.25">
      <c r="A54" s="16" t="s">
        <v>33</v>
      </c>
      <c r="B54" s="18"/>
      <c r="C54" s="18"/>
      <c r="D54" s="18"/>
      <c r="E54" s="188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0" t="s">
        <v>42</v>
      </c>
      <c r="B56" s="276"/>
      <c r="C56" s="276"/>
      <c r="D56" s="276"/>
      <c r="E56" s="276"/>
      <c r="F56" s="276"/>
      <c r="G56" s="276"/>
      <c r="H56" s="276"/>
      <c r="I56" s="276"/>
      <c r="J56" s="276"/>
      <c r="K56" s="276"/>
    </row>
    <row r="57" spans="1:26" ht="12.75" customHeight="1" x14ac:dyDescent="0.2">
      <c r="A57" s="281" t="s">
        <v>44</v>
      </c>
      <c r="B57" s="276"/>
      <c r="C57" s="276"/>
      <c r="D57" s="276"/>
      <c r="E57" s="276"/>
      <c r="F57" s="276"/>
      <c r="G57" s="276"/>
      <c r="H57" s="276"/>
      <c r="I57" s="276"/>
      <c r="J57" s="276"/>
      <c r="K57" s="276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9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FC06-D37E-4984-8765-FD3E7FEE2536}">
  <dimension ref="A1:Z1001"/>
  <sheetViews>
    <sheetView topLeftCell="A13" zoomScale="150" zoomScaleNormal="150" workbookViewId="0">
      <selection activeCell="F32" sqref="F32"/>
    </sheetView>
  </sheetViews>
  <sheetFormatPr defaultColWidth="17.28515625" defaultRowHeight="15" customHeight="1" x14ac:dyDescent="0.2"/>
  <cols>
    <col min="1" max="1" width="2.7109375" style="62" customWidth="1"/>
    <col min="2" max="2" width="8.85546875" style="62" customWidth="1"/>
    <col min="3" max="3" width="15.42578125" style="62" customWidth="1"/>
    <col min="4" max="4" width="12.140625" style="62" customWidth="1"/>
    <col min="5" max="5" width="5.7109375" style="62" customWidth="1"/>
    <col min="6" max="6" width="11" style="62" customWidth="1"/>
    <col min="7" max="7" width="9.140625" style="62" customWidth="1"/>
    <col min="8" max="8" width="12.42578125" style="62" customWidth="1"/>
    <col min="9" max="9" width="1.7109375" style="62" customWidth="1"/>
    <col min="10" max="10" width="4.7109375" style="62" customWidth="1"/>
    <col min="11" max="11" width="10.140625" style="62" customWidth="1"/>
    <col min="12" max="26" width="6.7109375" style="62" customWidth="1"/>
    <col min="27" max="16384" width="17.28515625" style="62"/>
  </cols>
  <sheetData>
    <row r="1" spans="1:26" ht="27" customHeight="1" x14ac:dyDescent="0.25">
      <c r="A1" s="266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96"/>
    </row>
    <row r="2" spans="1:26" ht="16.5" customHeight="1" thickBot="1" x14ac:dyDescent="0.3">
      <c r="A2" s="97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ht="6" customHeight="1" x14ac:dyDescent="0.25">
      <c r="A3" s="100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26" ht="12.75" customHeight="1" x14ac:dyDescent="0.2">
      <c r="A4" s="96"/>
      <c r="B4" s="138"/>
      <c r="C4" s="100" t="s">
        <v>4</v>
      </c>
      <c r="D4" s="150"/>
      <c r="E4" s="151"/>
      <c r="F4" s="153"/>
      <c r="G4" s="152"/>
      <c r="H4" s="100" t="s">
        <v>104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2.75" customHeight="1" x14ac:dyDescent="0.2">
      <c r="A5" s="96"/>
      <c r="B5" s="96"/>
      <c r="C5" s="101" t="s">
        <v>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5.75" customHeight="1" x14ac:dyDescent="0.2">
      <c r="A6" s="96"/>
      <c r="C6" s="100" t="s">
        <v>102</v>
      </c>
      <c r="D6" s="208" t="s">
        <v>105</v>
      </c>
      <c r="E6" s="207"/>
      <c r="F6" s="207"/>
      <c r="G6" s="207"/>
      <c r="H6" s="20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ht="12.75" customHeight="1" x14ac:dyDescent="0.2">
      <c r="A7" s="267" t="s">
        <v>152</v>
      </c>
      <c r="B7" s="268"/>
      <c r="C7" s="125"/>
      <c r="D7" s="125"/>
      <c r="E7" s="125"/>
      <c r="F7" s="125"/>
      <c r="G7" s="125"/>
      <c r="H7" s="125"/>
      <c r="I7" s="125"/>
      <c r="J7" s="125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25.5" customHeight="1" x14ac:dyDescent="0.2">
      <c r="A8" s="102"/>
      <c r="B8" s="103"/>
      <c r="C8" s="103"/>
      <c r="D8" s="104" t="s">
        <v>18</v>
      </c>
      <c r="E8" s="105" t="s">
        <v>19</v>
      </c>
      <c r="F8" s="105" t="s">
        <v>20</v>
      </c>
      <c r="G8" s="105" t="s">
        <v>21</v>
      </c>
      <c r="H8" s="105" t="s">
        <v>22</v>
      </c>
      <c r="I8" s="106"/>
      <c r="J8" s="10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2.75" customHeight="1" x14ac:dyDescent="0.2">
      <c r="A9" s="66" t="s">
        <v>120</v>
      </c>
      <c r="B9" s="96"/>
      <c r="C9" s="96"/>
      <c r="D9" s="139">
        <v>400</v>
      </c>
      <c r="E9" s="107" t="s">
        <v>25</v>
      </c>
      <c r="F9" s="140">
        <v>350</v>
      </c>
      <c r="G9" s="108" t="s">
        <v>32</v>
      </c>
      <c r="H9" s="93">
        <f>D9*(F9/100)</f>
        <v>1400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4.5" customHeight="1" x14ac:dyDescent="0.2">
      <c r="A10" s="96"/>
      <c r="B10" s="96"/>
      <c r="C10" s="96"/>
      <c r="D10" s="100"/>
      <c r="E10" s="100"/>
      <c r="F10" s="100" t="s">
        <v>34</v>
      </c>
      <c r="G10" s="100"/>
      <c r="H10" s="109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12.75" customHeight="1" x14ac:dyDescent="0.2">
      <c r="A11" s="125" t="s">
        <v>35</v>
      </c>
      <c r="B11" s="125"/>
      <c r="C11" s="125"/>
      <c r="D11" s="125"/>
      <c r="E11" s="125"/>
      <c r="F11" s="125"/>
      <c r="G11" s="125"/>
      <c r="H11" s="126"/>
      <c r="I11" s="125"/>
      <c r="J11" s="125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12.75" customHeight="1" x14ac:dyDescent="0.2">
      <c r="A12" s="102"/>
      <c r="B12" s="103"/>
      <c r="C12" s="103"/>
      <c r="D12" s="105" t="s">
        <v>36</v>
      </c>
      <c r="E12" s="105" t="s">
        <v>37</v>
      </c>
      <c r="F12" s="105" t="s">
        <v>38</v>
      </c>
      <c r="G12" s="105" t="s">
        <v>39</v>
      </c>
      <c r="H12" s="105" t="s">
        <v>40</v>
      </c>
      <c r="I12" s="110"/>
      <c r="J12" s="11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12.75" customHeight="1" x14ac:dyDescent="0.2">
      <c r="A13" s="100" t="s">
        <v>41</v>
      </c>
      <c r="B13" s="111"/>
      <c r="C13" s="96"/>
      <c r="D13" s="100"/>
      <c r="E13" s="100"/>
      <c r="F13" s="100"/>
      <c r="G13" s="100"/>
      <c r="H13" s="100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26" ht="12.75" customHeight="1" x14ac:dyDescent="0.2">
      <c r="A14" s="96"/>
      <c r="B14" s="100" t="s">
        <v>43</v>
      </c>
      <c r="C14" s="100"/>
      <c r="D14" s="142">
        <v>100</v>
      </c>
      <c r="E14" s="107" t="s">
        <v>25</v>
      </c>
      <c r="F14" s="141">
        <v>1700</v>
      </c>
      <c r="G14" s="108" t="s">
        <v>32</v>
      </c>
      <c r="H14" s="154">
        <f>D14*(F14/100)</f>
        <v>1700</v>
      </c>
      <c r="I14" s="112"/>
      <c r="J14" s="96"/>
      <c r="K14" s="96"/>
    </row>
    <row r="15" spans="1:26" ht="12.75" customHeight="1" x14ac:dyDescent="0.2">
      <c r="A15" s="96"/>
      <c r="B15" s="100" t="s">
        <v>45</v>
      </c>
      <c r="C15" s="100"/>
      <c r="D15" s="107"/>
      <c r="E15" s="107"/>
      <c r="F15" s="141">
        <v>3</v>
      </c>
      <c r="G15" s="107" t="s">
        <v>46</v>
      </c>
      <c r="H15" s="154">
        <f>F15</f>
        <v>3</v>
      </c>
      <c r="I15" s="112"/>
      <c r="J15" s="96"/>
      <c r="K15" s="96"/>
    </row>
    <row r="16" spans="1:26" ht="12.75" customHeight="1" x14ac:dyDescent="0.2">
      <c r="A16" s="96"/>
      <c r="B16" s="100" t="s">
        <v>47</v>
      </c>
      <c r="C16" s="100"/>
      <c r="D16" s="107"/>
      <c r="E16" s="107"/>
      <c r="F16" s="107"/>
      <c r="G16" s="107"/>
      <c r="H16" s="94">
        <f>SUM(H14:H15)</f>
        <v>1703</v>
      </c>
      <c r="I16" s="96"/>
      <c r="J16" s="96"/>
      <c r="K16" s="96"/>
    </row>
    <row r="17" spans="1:26" ht="12.75" customHeight="1" x14ac:dyDescent="0.2">
      <c r="A17" s="125" t="s">
        <v>48</v>
      </c>
      <c r="B17" s="127"/>
      <c r="C17" s="127"/>
      <c r="D17" s="127"/>
      <c r="E17" s="127"/>
      <c r="F17" s="127"/>
      <c r="G17" s="127"/>
      <c r="H17" s="127"/>
      <c r="I17" s="128"/>
      <c r="J17" s="127"/>
      <c r="K17" s="96"/>
    </row>
    <row r="18" spans="1:26" ht="12.75" customHeight="1" x14ac:dyDescent="0.2">
      <c r="A18" s="96"/>
      <c r="B18" s="100" t="s">
        <v>49</v>
      </c>
      <c r="C18" s="113"/>
      <c r="D18" s="143">
        <v>2</v>
      </c>
      <c r="E18" s="107" t="s">
        <v>50</v>
      </c>
      <c r="F18" s="100" t="s">
        <v>51</v>
      </c>
      <c r="G18" s="96"/>
      <c r="H18" s="155">
        <f>H19/D18</f>
        <v>150</v>
      </c>
      <c r="I18" s="96"/>
      <c r="J18" s="107" t="s">
        <v>52</v>
      </c>
      <c r="K18" s="96"/>
    </row>
    <row r="19" spans="1:26" ht="12.75" customHeight="1" x14ac:dyDescent="0.2">
      <c r="A19" s="96"/>
      <c r="B19" s="100" t="s">
        <v>53</v>
      </c>
      <c r="C19" s="114"/>
      <c r="D19" s="144">
        <v>3.5</v>
      </c>
      <c r="E19" s="107" t="s">
        <v>54</v>
      </c>
      <c r="F19" s="100" t="s">
        <v>55</v>
      </c>
      <c r="G19" s="114"/>
      <c r="H19" s="155">
        <f>D9-D14</f>
        <v>300</v>
      </c>
      <c r="I19" s="96"/>
      <c r="J19" s="107" t="s">
        <v>56</v>
      </c>
      <c r="K19" s="96"/>
    </row>
    <row r="20" spans="1:26" ht="12.75" customHeight="1" x14ac:dyDescent="0.2">
      <c r="A20" s="125" t="s">
        <v>57</v>
      </c>
      <c r="B20" s="127"/>
      <c r="C20" s="127"/>
      <c r="D20" s="127"/>
      <c r="E20" s="127"/>
      <c r="F20" s="125"/>
      <c r="G20" s="127"/>
      <c r="H20" s="129"/>
      <c r="I20" s="127"/>
      <c r="J20" s="130"/>
      <c r="K20" s="96"/>
    </row>
    <row r="21" spans="1:26" ht="12.75" customHeight="1" x14ac:dyDescent="0.2">
      <c r="A21" s="115" t="s">
        <v>58</v>
      </c>
      <c r="B21" s="96"/>
      <c r="C21" s="116"/>
      <c r="D21" s="96"/>
      <c r="E21" s="96"/>
      <c r="F21" s="96"/>
      <c r="G21" s="96"/>
      <c r="H21" s="112"/>
      <c r="I21" s="96"/>
      <c r="J21" s="96"/>
      <c r="K21" s="96"/>
    </row>
    <row r="22" spans="1:26" ht="12.75" customHeight="1" x14ac:dyDescent="0.2">
      <c r="A22" s="96"/>
      <c r="B22" s="100" t="s">
        <v>59</v>
      </c>
      <c r="C22" s="100"/>
      <c r="D22" s="96"/>
      <c r="E22" s="96"/>
      <c r="F22" s="96"/>
      <c r="G22" s="96"/>
      <c r="H22" s="175">
        <f>H23/H18</f>
        <v>1.8319333333333334</v>
      </c>
      <c r="I22" s="112"/>
      <c r="J22" s="96"/>
      <c r="K22" s="96"/>
    </row>
    <row r="23" spans="1:26" ht="12.75" customHeight="1" x14ac:dyDescent="0.2">
      <c r="A23" s="96"/>
      <c r="B23" s="100" t="s">
        <v>60</v>
      </c>
      <c r="C23" s="96"/>
      <c r="D23" s="100"/>
      <c r="E23" s="96"/>
      <c r="F23" s="96"/>
      <c r="G23" s="100"/>
      <c r="H23" s="213">
        <v>274.79000000000002</v>
      </c>
      <c r="I23" s="112"/>
      <c r="J23" s="96"/>
      <c r="K23" s="96"/>
    </row>
    <row r="24" spans="1:26" ht="12.75" customHeight="1" x14ac:dyDescent="0.2">
      <c r="A24" s="96"/>
      <c r="B24" s="100" t="s">
        <v>61</v>
      </c>
      <c r="C24" s="96"/>
      <c r="D24" s="96"/>
      <c r="E24" s="96"/>
      <c r="F24" s="96"/>
      <c r="G24" s="96"/>
      <c r="H24" s="212">
        <f>H23/H19</f>
        <v>0.91596666666666671</v>
      </c>
      <c r="I24" s="112"/>
      <c r="J24" s="96"/>
      <c r="K24" s="96"/>
    </row>
    <row r="25" spans="1:26" ht="12.75" customHeight="1" x14ac:dyDescent="0.2">
      <c r="A25" s="125" t="s">
        <v>62</v>
      </c>
      <c r="B25" s="127"/>
      <c r="C25" s="127"/>
      <c r="D25" s="127"/>
      <c r="E25" s="127"/>
      <c r="F25" s="127"/>
      <c r="G25" s="127"/>
      <c r="H25" s="127"/>
      <c r="I25" s="128"/>
      <c r="J25" s="127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2.75" customHeight="1" x14ac:dyDescent="0.2">
      <c r="A26" s="96"/>
      <c r="B26" s="100" t="s">
        <v>63</v>
      </c>
      <c r="C26" s="96"/>
      <c r="D26" s="142">
        <v>6</v>
      </c>
      <c r="E26" s="107" t="s">
        <v>64</v>
      </c>
      <c r="F26" s="117"/>
      <c r="G26" s="108"/>
      <c r="H26" s="154">
        <f>H16*(D26/100)</f>
        <v>102.17999999999999</v>
      </c>
      <c r="I26" s="112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2.75" customHeight="1" x14ac:dyDescent="0.2">
      <c r="A27" s="96"/>
      <c r="B27" s="100" t="s">
        <v>65</v>
      </c>
      <c r="C27" s="96"/>
      <c r="D27" s="157">
        <f>H16</f>
        <v>1703</v>
      </c>
      <c r="E27" s="107" t="s">
        <v>66</v>
      </c>
      <c r="F27" s="142">
        <v>7</v>
      </c>
      <c r="G27" s="108" t="s">
        <v>67</v>
      </c>
      <c r="H27" s="154">
        <f>D27*(F27/100)*(H$18/365)</f>
        <v>48.990410958904107</v>
      </c>
      <c r="I27" s="118" t="s">
        <v>68</v>
      </c>
      <c r="J27" s="96"/>
      <c r="K27" s="96"/>
    </row>
    <row r="28" spans="1:26" ht="12.75" customHeight="1" x14ac:dyDescent="0.2">
      <c r="A28" s="96"/>
      <c r="B28" s="100" t="s">
        <v>69</v>
      </c>
      <c r="C28" s="96"/>
      <c r="D28" s="157">
        <f>0.5*H23</f>
        <v>137.39500000000001</v>
      </c>
      <c r="E28" s="107" t="s">
        <v>66</v>
      </c>
      <c r="F28" s="142">
        <v>7</v>
      </c>
      <c r="G28" s="108" t="s">
        <v>67</v>
      </c>
      <c r="H28" s="154">
        <f>(D28)*(F28/100)*(H$18/365)</f>
        <v>3.9524589041095894</v>
      </c>
      <c r="I28" s="118" t="s">
        <v>68</v>
      </c>
      <c r="J28" s="96"/>
      <c r="K28" s="96"/>
    </row>
    <row r="29" spans="1:26" ht="12.75" customHeight="1" x14ac:dyDescent="0.2">
      <c r="A29" s="96"/>
      <c r="B29" s="100" t="s">
        <v>70</v>
      </c>
      <c r="C29" s="96"/>
      <c r="D29" s="145">
        <v>750</v>
      </c>
      <c r="E29" s="107" t="s">
        <v>25</v>
      </c>
      <c r="F29" s="141">
        <v>60</v>
      </c>
      <c r="G29" s="108" t="s">
        <v>71</v>
      </c>
      <c r="H29" s="154">
        <f>D29*(F29/2000)</f>
        <v>22.5</v>
      </c>
      <c r="I29" s="112"/>
      <c r="J29" s="96"/>
      <c r="K29" s="96"/>
    </row>
    <row r="30" spans="1:26" ht="12.75" customHeight="1" x14ac:dyDescent="0.2">
      <c r="A30" s="96"/>
      <c r="B30" s="100" t="s">
        <v>72</v>
      </c>
      <c r="C30" s="96"/>
      <c r="D30" s="107"/>
      <c r="E30" s="107"/>
      <c r="F30" s="141">
        <v>14</v>
      </c>
      <c r="G30" s="108" t="s">
        <v>46</v>
      </c>
      <c r="H30" s="154">
        <f t="shared" ref="H30:H35" si="0">F30</f>
        <v>14</v>
      </c>
      <c r="I30" s="96"/>
      <c r="J30" s="111"/>
      <c r="K30" s="96"/>
    </row>
    <row r="31" spans="1:26" ht="12.75" customHeight="1" x14ac:dyDescent="0.2">
      <c r="A31" s="96"/>
      <c r="B31" s="100" t="s">
        <v>73</v>
      </c>
      <c r="C31" s="96"/>
      <c r="D31" s="107"/>
      <c r="E31" s="107"/>
      <c r="F31" s="141">
        <v>25</v>
      </c>
      <c r="G31" s="108" t="s">
        <v>46</v>
      </c>
      <c r="H31" s="154">
        <f t="shared" si="0"/>
        <v>25</v>
      </c>
      <c r="I31" s="112"/>
      <c r="J31" s="96"/>
      <c r="K31" s="96"/>
    </row>
    <row r="32" spans="1:26" ht="12.75" customHeight="1" x14ac:dyDescent="0.2">
      <c r="A32" s="96"/>
      <c r="B32" s="269" t="s">
        <v>74</v>
      </c>
      <c r="C32" s="261"/>
      <c r="D32" s="261"/>
      <c r="E32" s="107"/>
      <c r="F32" s="141">
        <v>0</v>
      </c>
      <c r="G32" s="108" t="s">
        <v>75</v>
      </c>
      <c r="H32" s="154">
        <f t="shared" si="0"/>
        <v>0</v>
      </c>
      <c r="I32" s="112"/>
      <c r="J32" s="96"/>
      <c r="K32" s="96"/>
    </row>
    <row r="33" spans="1:26" ht="12.75" customHeight="1" x14ac:dyDescent="0.2">
      <c r="A33" s="96"/>
      <c r="B33" s="100" t="s">
        <v>76</v>
      </c>
      <c r="C33" s="96"/>
      <c r="D33" s="96"/>
      <c r="E33" s="107"/>
      <c r="F33" s="141">
        <v>20</v>
      </c>
      <c r="G33" s="108" t="s">
        <v>46</v>
      </c>
      <c r="H33" s="154">
        <f t="shared" si="0"/>
        <v>20</v>
      </c>
      <c r="I33" s="112"/>
      <c r="J33" s="96"/>
      <c r="K33" s="96"/>
    </row>
    <row r="34" spans="1:26" ht="12.75" customHeight="1" x14ac:dyDescent="0.2">
      <c r="A34" s="96"/>
      <c r="B34" s="100" t="s">
        <v>77</v>
      </c>
      <c r="C34" s="96"/>
      <c r="D34" s="96"/>
      <c r="E34" s="107"/>
      <c r="F34" s="141">
        <v>25</v>
      </c>
      <c r="G34" s="107" t="s">
        <v>46</v>
      </c>
      <c r="H34" s="154">
        <f t="shared" si="0"/>
        <v>25</v>
      </c>
      <c r="I34" s="112"/>
      <c r="J34" s="96"/>
      <c r="K34" s="96"/>
    </row>
    <row r="35" spans="1:26" ht="12.75" customHeight="1" x14ac:dyDescent="0.2">
      <c r="A35" s="96"/>
      <c r="B35" s="100" t="s">
        <v>78</v>
      </c>
      <c r="C35" s="96"/>
      <c r="D35" s="107"/>
      <c r="E35" s="107"/>
      <c r="F35" s="147">
        <v>35</v>
      </c>
      <c r="G35" s="108" t="s">
        <v>46</v>
      </c>
      <c r="H35" s="158">
        <f t="shared" si="0"/>
        <v>35</v>
      </c>
      <c r="I35" s="112"/>
      <c r="J35" s="96"/>
      <c r="K35" s="96"/>
    </row>
    <row r="36" spans="1:26" ht="12.75" customHeight="1" x14ac:dyDescent="0.2">
      <c r="A36" s="96"/>
      <c r="B36" s="119" t="s">
        <v>79</v>
      </c>
      <c r="C36" s="87"/>
      <c r="D36" s="120"/>
      <c r="E36" s="120"/>
      <c r="F36" s="120"/>
      <c r="G36" s="120"/>
      <c r="H36" s="94">
        <f>SUM(H26:H35)</f>
        <v>296.62286986301365</v>
      </c>
      <c r="I36" s="112"/>
      <c r="J36" s="96"/>
      <c r="K36" s="96"/>
    </row>
    <row r="37" spans="1:26" ht="12.75" customHeight="1" x14ac:dyDescent="0.2">
      <c r="A37" s="125" t="s">
        <v>80</v>
      </c>
      <c r="B37" s="125"/>
      <c r="C37" s="125"/>
      <c r="D37" s="125"/>
      <c r="E37" s="125"/>
      <c r="F37" s="125"/>
      <c r="G37" s="125"/>
      <c r="H37" s="125"/>
      <c r="I37" s="128"/>
      <c r="J37" s="127"/>
      <c r="K37" s="96"/>
    </row>
    <row r="38" spans="1:26" ht="12.75" customHeight="1" x14ac:dyDescent="0.2">
      <c r="A38" s="115" t="s">
        <v>81</v>
      </c>
      <c r="B38" s="100"/>
      <c r="C38" s="100"/>
      <c r="D38" s="100"/>
      <c r="E38" s="100"/>
      <c r="F38" s="100"/>
      <c r="G38" s="100"/>
      <c r="H38" s="100"/>
      <c r="I38" s="112"/>
      <c r="J38" s="96"/>
      <c r="K38" s="96"/>
    </row>
    <row r="39" spans="1:26" ht="12.75" customHeight="1" x14ac:dyDescent="0.2">
      <c r="A39" s="96"/>
      <c r="B39" s="100" t="s">
        <v>82</v>
      </c>
      <c r="C39" s="96"/>
      <c r="D39" s="148">
        <v>1</v>
      </c>
      <c r="E39" s="100" t="s">
        <v>83</v>
      </c>
      <c r="F39" s="96"/>
      <c r="G39" s="121"/>
      <c r="H39" s="95">
        <f>D39*H18</f>
        <v>150</v>
      </c>
      <c r="I39" s="112"/>
      <c r="J39" s="96"/>
      <c r="K39" s="96"/>
    </row>
    <row r="40" spans="1:26" ht="12.75" customHeight="1" x14ac:dyDescent="0.2">
      <c r="A40" s="45" t="s">
        <v>103</v>
      </c>
      <c r="B40" s="133"/>
      <c r="C40" s="132"/>
      <c r="D40" s="134"/>
      <c r="E40" s="133"/>
      <c r="F40" s="132"/>
      <c r="G40" s="135"/>
      <c r="H40" s="136"/>
      <c r="I40" s="137"/>
      <c r="J40" s="132"/>
      <c r="K40" s="96"/>
    </row>
    <row r="41" spans="1:26" ht="12.75" customHeight="1" x14ac:dyDescent="0.2">
      <c r="A41" s="96"/>
      <c r="B41" s="100" t="s">
        <v>84</v>
      </c>
      <c r="C41" s="96"/>
      <c r="D41" s="96"/>
      <c r="E41" s="96"/>
      <c r="F41" s="96"/>
      <c r="G41" s="96"/>
      <c r="H41" s="95">
        <f>(H23+H46+H36)/H19</f>
        <v>2.4047095662100455</v>
      </c>
      <c r="I41" s="112"/>
      <c r="J41" s="96"/>
      <c r="K41" s="96"/>
    </row>
    <row r="42" spans="1:26" ht="12.75" customHeight="1" x14ac:dyDescent="0.2">
      <c r="A42" s="125" t="s">
        <v>85</v>
      </c>
      <c r="B42" s="125"/>
      <c r="C42" s="125"/>
      <c r="D42" s="125"/>
      <c r="E42" s="125"/>
      <c r="F42" s="125"/>
      <c r="G42" s="125"/>
      <c r="H42" s="125"/>
      <c r="I42" s="128"/>
      <c r="J42" s="127"/>
      <c r="K42" s="96"/>
    </row>
    <row r="43" spans="1:26" ht="12.75" customHeight="1" x14ac:dyDescent="0.2">
      <c r="A43" s="96"/>
      <c r="B43" s="66" t="s">
        <v>153</v>
      </c>
      <c r="C43" s="96"/>
      <c r="D43" s="96"/>
      <c r="E43" s="96"/>
      <c r="F43" s="96"/>
      <c r="G43" s="96"/>
      <c r="H43" s="156">
        <f>H9</f>
        <v>1400</v>
      </c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pans="1:26" ht="12.75" customHeight="1" x14ac:dyDescent="0.2">
      <c r="A44" s="96"/>
      <c r="B44" s="100" t="s">
        <v>86</v>
      </c>
      <c r="C44" s="96"/>
      <c r="D44" s="96"/>
      <c r="E44" s="96"/>
      <c r="F44" s="96"/>
      <c r="G44" s="96"/>
      <c r="H44" s="156">
        <f>H16+H23+H36</f>
        <v>2274.4128698630138</v>
      </c>
      <c r="I44" s="96"/>
      <c r="J44" s="96"/>
      <c r="K44" s="96"/>
    </row>
    <row r="45" spans="1:26" ht="12.75" customHeight="1" x14ac:dyDescent="0.2">
      <c r="A45" s="100" t="s">
        <v>87</v>
      </c>
      <c r="B45" s="96"/>
      <c r="C45" s="100"/>
      <c r="D45" s="100"/>
      <c r="E45" s="100"/>
      <c r="F45" s="100"/>
      <c r="G45" s="100" t="s">
        <v>46</v>
      </c>
      <c r="H45" s="95">
        <f>H43-H44</f>
        <v>-874.41286986301384</v>
      </c>
      <c r="I45" s="112"/>
      <c r="J45" s="96"/>
      <c r="K45" s="96"/>
    </row>
    <row r="46" spans="1:26" ht="12.75" customHeight="1" x14ac:dyDescent="0.2">
      <c r="A46" s="96"/>
      <c r="B46" s="100" t="s">
        <v>88</v>
      </c>
      <c r="C46" s="96"/>
      <c r="D46" s="96"/>
      <c r="E46" s="96"/>
      <c r="F46" s="96"/>
      <c r="G46" s="96"/>
      <c r="H46" s="156">
        <f>H39</f>
        <v>150</v>
      </c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</row>
    <row r="47" spans="1:26" ht="12.75" customHeight="1" x14ac:dyDescent="0.2">
      <c r="A47" s="100" t="s">
        <v>89</v>
      </c>
      <c r="B47" s="96"/>
      <c r="C47" s="100"/>
      <c r="D47" s="100"/>
      <c r="E47" s="100"/>
      <c r="F47" s="100"/>
      <c r="G47" s="100" t="s">
        <v>46</v>
      </c>
      <c r="H47" s="95">
        <f>H45-H46</f>
        <v>-1024.4128698630138</v>
      </c>
      <c r="I47" s="112"/>
      <c r="J47" s="96"/>
      <c r="K47" s="96"/>
    </row>
    <row r="48" spans="1:26" ht="12.75" customHeight="1" x14ac:dyDescent="0.2">
      <c r="A48" s="125" t="s">
        <v>90</v>
      </c>
      <c r="B48" s="125"/>
      <c r="C48" s="125"/>
      <c r="D48" s="125"/>
      <c r="E48" s="125"/>
      <c r="F48" s="125"/>
      <c r="G48" s="125"/>
      <c r="H48" s="126"/>
      <c r="I48" s="126"/>
      <c r="J48" s="125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1:26" ht="12.75" customHeight="1" x14ac:dyDescent="0.2">
      <c r="A49" s="96"/>
      <c r="B49" s="100" t="s">
        <v>91</v>
      </c>
      <c r="C49" s="100"/>
      <c r="D49" s="96"/>
      <c r="E49" s="96"/>
      <c r="F49" s="96"/>
      <c r="G49" s="96"/>
      <c r="H49" s="159">
        <f>(H44+H46)/(D9/100)</f>
        <v>606.10321746575346</v>
      </c>
      <c r="I49" s="109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pans="1:26" ht="12.75" customHeight="1" x14ac:dyDescent="0.2">
      <c r="A50" s="96"/>
      <c r="B50" s="100" t="s">
        <v>92</v>
      </c>
      <c r="C50" s="100"/>
      <c r="D50" s="96"/>
      <c r="E50" s="96"/>
      <c r="F50" s="96"/>
      <c r="G50" s="96"/>
      <c r="H50" s="159">
        <f>(H44+H46-H35)/(D9/100)</f>
        <v>597.35321746575346</v>
      </c>
      <c r="I50" s="96"/>
      <c r="J50" s="96"/>
      <c r="K50" s="96"/>
    </row>
    <row r="51" spans="1:26" ht="12.75" customHeight="1" x14ac:dyDescent="0.2">
      <c r="A51" s="100"/>
      <c r="B51" s="96"/>
      <c r="C51" s="100" t="s">
        <v>93</v>
      </c>
      <c r="D51" s="96"/>
      <c r="E51" s="96"/>
      <c r="F51" s="149">
        <v>100</v>
      </c>
      <c r="G51" s="100" t="s">
        <v>56</v>
      </c>
      <c r="H51" s="96"/>
      <c r="I51" s="112"/>
      <c r="J51" s="96"/>
      <c r="K51" s="96"/>
    </row>
    <row r="52" spans="1:26" ht="12.75" customHeight="1" x14ac:dyDescent="0.2">
      <c r="A52" s="96"/>
      <c r="B52" s="100" t="s">
        <v>94</v>
      </c>
      <c r="C52" s="96"/>
      <c r="D52" s="96"/>
      <c r="E52" s="96"/>
      <c r="F52" s="96"/>
      <c r="G52" s="96"/>
      <c r="H52" s="95">
        <f>(H9-H23-H36-H39-H15)/F51*100</f>
        <v>675.58713013698639</v>
      </c>
      <c r="I52" s="96"/>
      <c r="J52" s="96"/>
      <c r="K52" s="96"/>
    </row>
    <row r="53" spans="1:26" ht="12.75" customHeight="1" x14ac:dyDescent="0.2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96"/>
    </row>
    <row r="54" spans="1:26" ht="12.75" customHeight="1" x14ac:dyDescent="0.25">
      <c r="A54" s="122" t="s">
        <v>33</v>
      </c>
      <c r="B54" s="123"/>
      <c r="C54" s="123"/>
      <c r="D54" s="123"/>
      <c r="E54" s="160" t="str">
        <f>HYPERLINK("http://fyi.extension.wisc.edu/wbic/","http://fyi.extension.wisc.edu/wbic/")</f>
        <v>http://fyi.extension.wisc.edu/wbic/</v>
      </c>
      <c r="F54" s="123"/>
      <c r="G54" s="123"/>
      <c r="H54" s="123"/>
      <c r="I54" s="123"/>
      <c r="J54" s="123"/>
      <c r="K54" s="96"/>
    </row>
    <row r="55" spans="1:26" ht="9" customHeight="1" x14ac:dyDescent="0.25">
      <c r="A55" s="122"/>
      <c r="B55" s="123"/>
      <c r="C55" s="123"/>
      <c r="D55" s="123"/>
      <c r="E55" s="124"/>
      <c r="F55" s="123"/>
      <c r="G55" s="123"/>
      <c r="H55" s="123"/>
      <c r="I55" s="123"/>
      <c r="J55" s="123"/>
      <c r="K55" s="96"/>
    </row>
    <row r="56" spans="1:26" ht="24" customHeight="1" x14ac:dyDescent="0.2">
      <c r="A56" s="270" t="s">
        <v>42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</row>
    <row r="57" spans="1:26" ht="12.75" customHeight="1" x14ac:dyDescent="0.2">
      <c r="A57" s="271" t="s">
        <v>44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</row>
    <row r="58" spans="1:26" ht="12.75" customHeight="1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</row>
    <row r="59" spans="1:26" ht="12.75" customHeight="1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</row>
    <row r="60" spans="1:26" ht="12.75" customHeight="1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</row>
    <row r="61" spans="1:26" ht="12.75" customHeight="1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</row>
    <row r="62" spans="1:26" ht="12.75" customHeight="1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</row>
    <row r="63" spans="1:26" ht="12.75" customHeight="1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</row>
    <row r="64" spans="1:26" ht="12.75" customHeight="1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</row>
    <row r="65" spans="1:11" ht="12.75" customHeight="1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</row>
    <row r="66" spans="1:11" ht="12.75" customHeight="1" x14ac:dyDescent="0.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</row>
    <row r="67" spans="1:11" ht="12.75" customHeight="1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</row>
    <row r="68" spans="1:11" ht="12.75" customHeight="1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</row>
    <row r="69" spans="1:11" ht="12.75" customHeight="1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</row>
    <row r="70" spans="1:11" ht="12.75" customHeight="1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</row>
    <row r="71" spans="1:11" ht="12.75" customHeight="1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</row>
    <row r="72" spans="1:11" ht="12.75" customHeight="1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</row>
    <row r="73" spans="1:11" ht="12.75" customHeight="1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</row>
    <row r="74" spans="1:11" ht="12.75" customHeight="1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</row>
    <row r="75" spans="1:11" ht="12.75" customHeight="1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</row>
    <row r="76" spans="1:11" ht="12.75" customHeight="1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</row>
    <row r="77" spans="1:11" ht="12.75" customHeight="1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</row>
    <row r="78" spans="1:11" ht="12.75" customHeight="1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</row>
    <row r="79" spans="1:11" ht="12.75" customHeight="1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</row>
    <row r="80" spans="1:11" ht="12.75" customHeight="1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</row>
    <row r="81" spans="1:11" ht="12.75" customHeight="1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</row>
    <row r="82" spans="1:11" ht="12.75" customHeight="1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</row>
    <row r="83" spans="1:11" ht="12.75" customHeight="1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</row>
    <row r="84" spans="1:11" ht="12.75" customHeight="1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</row>
    <row r="85" spans="1:11" ht="12.75" customHeight="1" x14ac:dyDescent="0.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</row>
    <row r="86" spans="1:11" ht="12.75" customHeight="1" x14ac:dyDescent="0.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</row>
    <row r="87" spans="1:11" ht="12.75" customHeight="1" x14ac:dyDescent="0.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</row>
    <row r="88" spans="1:11" ht="12.75" customHeight="1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</row>
    <row r="89" spans="1:11" ht="12.75" customHeight="1" x14ac:dyDescent="0.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</row>
    <row r="90" spans="1:11" ht="12.75" customHeight="1" x14ac:dyDescent="0.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</row>
    <row r="91" spans="1:11" ht="12.75" customHeight="1" x14ac:dyDescent="0.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</row>
    <row r="92" spans="1:11" ht="12.75" customHeight="1" x14ac:dyDescent="0.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</row>
    <row r="93" spans="1:11" ht="12.75" customHeight="1" x14ac:dyDescent="0.2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</row>
    <row r="94" spans="1:11" ht="12.75" customHeight="1" x14ac:dyDescent="0.2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</row>
    <row r="95" spans="1:11" ht="12.75" customHeight="1" x14ac:dyDescent="0.2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</row>
    <row r="96" spans="1:11" ht="12.75" customHeight="1" x14ac:dyDescent="0.2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</row>
    <row r="97" spans="1:11" ht="12.75" customHeight="1" x14ac:dyDescent="0.2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</row>
    <row r="98" spans="1:11" ht="12.75" customHeight="1" x14ac:dyDescent="0.2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</row>
    <row r="99" spans="1:11" ht="12.75" customHeight="1" x14ac:dyDescent="0.2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</row>
    <row r="100" spans="1:11" ht="12.75" customHeight="1" x14ac:dyDescent="0.2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</row>
    <row r="101" spans="1:11" ht="12.75" customHeight="1" x14ac:dyDescent="0.2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</row>
    <row r="102" spans="1:11" ht="12.75" customHeight="1" x14ac:dyDescent="0.2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</row>
    <row r="103" spans="1:11" ht="12.75" customHeight="1" x14ac:dyDescent="0.2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</row>
    <row r="104" spans="1:11" ht="12.75" customHeight="1" x14ac:dyDescent="0.2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</row>
    <row r="105" spans="1:11" ht="12.75" customHeight="1" x14ac:dyDescent="0.2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</row>
    <row r="106" spans="1:11" ht="12.75" customHeight="1" x14ac:dyDescent="0.2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</row>
    <row r="107" spans="1:11" ht="12.75" customHeight="1" x14ac:dyDescent="0.2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</row>
    <row r="108" spans="1:11" ht="12.75" customHeight="1" x14ac:dyDescent="0.2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</row>
    <row r="109" spans="1:11" ht="12.75" customHeight="1" x14ac:dyDescent="0.2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</row>
    <row r="110" spans="1:11" ht="12.75" customHeight="1" x14ac:dyDescent="0.2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</row>
    <row r="111" spans="1:11" ht="12.75" customHeight="1" x14ac:dyDescent="0.2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</row>
    <row r="112" spans="1:11" ht="12.75" customHeight="1" x14ac:dyDescent="0.2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</row>
    <row r="113" spans="1:11" ht="12.75" customHeight="1" x14ac:dyDescent="0.2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</row>
    <row r="114" spans="1:11" ht="12.75" customHeight="1" x14ac:dyDescent="0.2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</row>
    <row r="115" spans="1:11" ht="12.75" customHeight="1" x14ac:dyDescent="0.2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</row>
    <row r="116" spans="1:11" ht="12.75" customHeight="1" x14ac:dyDescent="0.2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</row>
    <row r="117" spans="1:11" ht="12.75" customHeight="1" x14ac:dyDescent="0.2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</row>
    <row r="118" spans="1:11" ht="12.75" customHeight="1" x14ac:dyDescent="0.2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</row>
    <row r="119" spans="1:11" ht="12.75" customHeight="1" x14ac:dyDescent="0.2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</row>
    <row r="120" spans="1:11" ht="12.75" customHeight="1" x14ac:dyDescent="0.2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</row>
    <row r="121" spans="1:11" ht="12.75" customHeight="1" x14ac:dyDescent="0.2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</row>
    <row r="122" spans="1:11" ht="12.75" customHeight="1" x14ac:dyDescent="0.2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</row>
    <row r="123" spans="1:11" ht="12.75" customHeight="1" x14ac:dyDescent="0.2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</row>
    <row r="124" spans="1:11" ht="12.75" customHeight="1" x14ac:dyDescent="0.2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</row>
    <row r="125" spans="1:11" ht="12.75" customHeight="1" x14ac:dyDescent="0.2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</row>
    <row r="126" spans="1:11" ht="12.75" customHeight="1" x14ac:dyDescent="0.2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</row>
    <row r="127" spans="1:11" ht="12.75" customHeight="1" x14ac:dyDescent="0.2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</row>
    <row r="128" spans="1:11" ht="12.75" customHeight="1" x14ac:dyDescent="0.2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</row>
    <row r="129" spans="1:11" ht="12.75" customHeight="1" x14ac:dyDescent="0.2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1" ht="12.75" customHeight="1" x14ac:dyDescent="0.2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</row>
    <row r="131" spans="1:11" ht="12.75" customHeight="1" x14ac:dyDescent="0.2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1" ht="12.75" customHeight="1" x14ac:dyDescent="0.2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</row>
    <row r="133" spans="1:11" ht="12.75" customHeight="1" x14ac:dyDescent="0.2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</row>
    <row r="134" spans="1:11" ht="12.75" customHeight="1" x14ac:dyDescent="0.2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</row>
    <row r="135" spans="1:11" ht="12.75" customHeight="1" x14ac:dyDescent="0.2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</row>
    <row r="136" spans="1:11" ht="12.75" customHeight="1" x14ac:dyDescent="0.2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</row>
    <row r="137" spans="1:11" ht="12.75" customHeight="1" x14ac:dyDescent="0.2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</row>
    <row r="138" spans="1:11" ht="12.75" customHeight="1" x14ac:dyDescent="0.2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</row>
    <row r="139" spans="1:11" ht="12.75" customHeight="1" x14ac:dyDescent="0.2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</row>
    <row r="140" spans="1:11" ht="12.75" customHeight="1" x14ac:dyDescent="0.2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</row>
    <row r="141" spans="1:11" ht="12.75" customHeight="1" x14ac:dyDescent="0.2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</row>
    <row r="142" spans="1:11" ht="12.75" customHeight="1" x14ac:dyDescent="0.2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</row>
    <row r="143" spans="1:11" ht="12.75" customHeight="1" x14ac:dyDescent="0.2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</row>
    <row r="144" spans="1:11" ht="12.75" customHeight="1" x14ac:dyDescent="0.2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</row>
    <row r="145" spans="1:11" ht="12.75" customHeight="1" x14ac:dyDescent="0.2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</row>
    <row r="146" spans="1:11" ht="12.75" customHeight="1" x14ac:dyDescent="0.2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</row>
    <row r="147" spans="1:11" ht="12.75" customHeight="1" x14ac:dyDescent="0.2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</row>
    <row r="148" spans="1:11" ht="12.75" customHeight="1" x14ac:dyDescent="0.2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</row>
    <row r="149" spans="1:11" ht="12.75" customHeight="1" x14ac:dyDescent="0.2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</row>
    <row r="150" spans="1:11" ht="12.75" customHeight="1" x14ac:dyDescent="0.2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</row>
    <row r="151" spans="1:11" ht="12.75" customHeight="1" x14ac:dyDescent="0.2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</row>
    <row r="152" spans="1:11" ht="12.75" customHeight="1" x14ac:dyDescent="0.2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</row>
    <row r="153" spans="1:11" ht="12.75" customHeight="1" x14ac:dyDescent="0.2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</row>
    <row r="154" spans="1:11" ht="12.75" customHeight="1" x14ac:dyDescent="0.2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</row>
    <row r="155" spans="1:11" ht="12.75" customHeight="1" x14ac:dyDescent="0.2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</row>
    <row r="156" spans="1:11" ht="12.75" customHeight="1" x14ac:dyDescent="0.2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</row>
    <row r="157" spans="1:11" ht="12.75" customHeight="1" x14ac:dyDescent="0.2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</row>
    <row r="158" spans="1:11" ht="12.75" customHeight="1" x14ac:dyDescent="0.2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</row>
    <row r="159" spans="1:11" ht="12.75" customHeight="1" x14ac:dyDescent="0.2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</row>
    <row r="160" spans="1:11" ht="12.75" customHeight="1" x14ac:dyDescent="0.2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</row>
    <row r="161" spans="1:11" ht="12.75" customHeight="1" x14ac:dyDescent="0.2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</row>
    <row r="162" spans="1:11" ht="12.75" customHeight="1" x14ac:dyDescent="0.2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</row>
    <row r="163" spans="1:11" ht="12.75" customHeight="1" x14ac:dyDescent="0.2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</row>
    <row r="164" spans="1:11" ht="12.75" customHeight="1" x14ac:dyDescent="0.2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</row>
    <row r="165" spans="1:11" ht="12.75" customHeight="1" x14ac:dyDescent="0.2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</row>
    <row r="166" spans="1:11" ht="12.75" customHeight="1" x14ac:dyDescent="0.2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</row>
    <row r="167" spans="1:11" ht="12.75" customHeight="1" x14ac:dyDescent="0.2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</row>
    <row r="168" spans="1:11" ht="12.75" customHeight="1" x14ac:dyDescent="0.2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</row>
    <row r="169" spans="1:11" ht="12.75" customHeight="1" x14ac:dyDescent="0.2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</row>
    <row r="170" spans="1:11" ht="12.75" customHeight="1" x14ac:dyDescent="0.2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</row>
    <row r="171" spans="1:11" ht="12.75" customHeight="1" x14ac:dyDescent="0.2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</row>
    <row r="172" spans="1:11" ht="12.75" customHeight="1" x14ac:dyDescent="0.2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</row>
    <row r="173" spans="1:11" ht="12.75" customHeight="1" x14ac:dyDescent="0.2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</row>
    <row r="174" spans="1:11" ht="12.75" customHeight="1" x14ac:dyDescent="0.2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</row>
    <row r="175" spans="1:11" ht="12.75" customHeight="1" x14ac:dyDescent="0.2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</row>
    <row r="176" spans="1:11" ht="12.75" customHeight="1" x14ac:dyDescent="0.2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</row>
    <row r="177" spans="1:11" ht="12.75" customHeight="1" x14ac:dyDescent="0.2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</row>
    <row r="178" spans="1:11" ht="12.75" customHeight="1" x14ac:dyDescent="0.2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</row>
    <row r="179" spans="1:11" ht="12.75" customHeight="1" x14ac:dyDescent="0.2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</row>
    <row r="180" spans="1:11" ht="12.75" customHeight="1" x14ac:dyDescent="0.2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</row>
    <row r="181" spans="1:11" ht="12.75" customHeight="1" x14ac:dyDescent="0.2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</row>
    <row r="182" spans="1:11" ht="12.75" customHeight="1" x14ac:dyDescent="0.2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</row>
    <row r="183" spans="1:11" ht="12.75" customHeight="1" x14ac:dyDescent="0.2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</row>
    <row r="184" spans="1:11" ht="12.75" customHeight="1" x14ac:dyDescent="0.2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</row>
    <row r="185" spans="1:11" ht="12.75" customHeight="1" x14ac:dyDescent="0.2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</row>
    <row r="186" spans="1:11" ht="12.75" customHeight="1" x14ac:dyDescent="0.2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</row>
    <row r="187" spans="1:11" ht="12.75" customHeight="1" x14ac:dyDescent="0.2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</row>
    <row r="188" spans="1:11" ht="12.75" customHeight="1" x14ac:dyDescent="0.2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</row>
    <row r="189" spans="1:11" ht="12.75" customHeight="1" x14ac:dyDescent="0.2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</row>
    <row r="190" spans="1:11" ht="12.75" customHeight="1" x14ac:dyDescent="0.2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</row>
    <row r="191" spans="1:11" ht="12.75" customHeight="1" x14ac:dyDescent="0.2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</row>
    <row r="192" spans="1:11" ht="12.75" customHeight="1" x14ac:dyDescent="0.2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</row>
    <row r="193" spans="1:11" ht="12.75" customHeight="1" x14ac:dyDescent="0.2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</row>
    <row r="194" spans="1:11" ht="12.75" customHeight="1" x14ac:dyDescent="0.2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</row>
    <row r="195" spans="1:11" ht="12.75" customHeight="1" x14ac:dyDescent="0.2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</row>
    <row r="196" spans="1:11" ht="12.75" customHeight="1" x14ac:dyDescent="0.2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</row>
    <row r="197" spans="1:11" ht="12.75" customHeight="1" x14ac:dyDescent="0.2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</row>
    <row r="198" spans="1:11" ht="12.75" customHeight="1" x14ac:dyDescent="0.2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</row>
    <row r="199" spans="1:11" ht="12.75" customHeight="1" x14ac:dyDescent="0.2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</row>
    <row r="200" spans="1:11" ht="12.75" customHeight="1" x14ac:dyDescent="0.2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</row>
    <row r="201" spans="1:11" ht="12.75" customHeight="1" x14ac:dyDescent="0.2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</row>
    <row r="202" spans="1:11" ht="12.75" customHeight="1" x14ac:dyDescent="0.2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</row>
    <row r="203" spans="1:11" ht="12.75" customHeight="1" x14ac:dyDescent="0.2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</row>
    <row r="204" spans="1:11" ht="12.75" customHeight="1" x14ac:dyDescent="0.2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</row>
    <row r="205" spans="1:11" ht="12.75" customHeight="1" x14ac:dyDescent="0.2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</row>
    <row r="206" spans="1:11" ht="12.75" customHeight="1" x14ac:dyDescent="0.2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</row>
    <row r="207" spans="1:11" ht="12.75" customHeight="1" x14ac:dyDescent="0.2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</row>
    <row r="208" spans="1:11" ht="12.75" customHeight="1" x14ac:dyDescent="0.2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</row>
    <row r="209" spans="1:11" ht="12.75" customHeight="1" x14ac:dyDescent="0.2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</row>
    <row r="210" spans="1:11" ht="12.75" customHeight="1" x14ac:dyDescent="0.2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</row>
    <row r="211" spans="1:11" ht="12.75" customHeight="1" x14ac:dyDescent="0.2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</row>
    <row r="212" spans="1:11" ht="12.75" customHeight="1" x14ac:dyDescent="0.2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</row>
    <row r="213" spans="1:11" ht="12.75" customHeight="1" x14ac:dyDescent="0.2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</row>
    <row r="214" spans="1:11" ht="12.75" customHeight="1" x14ac:dyDescent="0.2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</row>
    <row r="215" spans="1:11" ht="12.75" customHeight="1" x14ac:dyDescent="0.2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</row>
    <row r="216" spans="1:11" ht="12.75" customHeight="1" x14ac:dyDescent="0.2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</row>
    <row r="217" spans="1:11" ht="12.75" customHeight="1" x14ac:dyDescent="0.2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</row>
    <row r="218" spans="1:11" ht="12.75" customHeight="1" x14ac:dyDescent="0.2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</row>
    <row r="219" spans="1:11" ht="12.75" customHeight="1" x14ac:dyDescent="0.2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</row>
    <row r="220" spans="1:11" ht="12.75" customHeight="1" x14ac:dyDescent="0.2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</row>
    <row r="221" spans="1:11" ht="12.75" customHeight="1" x14ac:dyDescent="0.2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</row>
    <row r="222" spans="1:11" ht="12.75" customHeight="1" x14ac:dyDescent="0.2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</row>
    <row r="223" spans="1:11" ht="12.75" customHeight="1" x14ac:dyDescent="0.2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</row>
    <row r="224" spans="1:11" ht="12.75" customHeight="1" x14ac:dyDescent="0.2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</row>
    <row r="225" spans="1:11" ht="12.75" customHeight="1" x14ac:dyDescent="0.2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</row>
    <row r="226" spans="1:11" ht="12.75" customHeight="1" x14ac:dyDescent="0.2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</row>
    <row r="227" spans="1:11" ht="12.75" customHeight="1" x14ac:dyDescent="0.2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</row>
    <row r="228" spans="1:11" ht="12.75" customHeight="1" x14ac:dyDescent="0.2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</row>
    <row r="229" spans="1:11" ht="12.75" customHeight="1" x14ac:dyDescent="0.2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</row>
    <row r="230" spans="1:11" ht="12.75" customHeight="1" x14ac:dyDescent="0.2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</row>
    <row r="231" spans="1:11" ht="12.75" customHeight="1" x14ac:dyDescent="0.2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</row>
    <row r="232" spans="1:11" ht="12.75" customHeight="1" x14ac:dyDescent="0.2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</row>
    <row r="233" spans="1:11" ht="12.75" customHeight="1" x14ac:dyDescent="0.2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</row>
    <row r="234" spans="1:11" ht="12.75" customHeight="1" x14ac:dyDescent="0.2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</row>
    <row r="235" spans="1:11" ht="12.75" customHeight="1" x14ac:dyDescent="0.2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</row>
    <row r="236" spans="1:11" ht="12.75" customHeight="1" x14ac:dyDescent="0.2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</row>
    <row r="237" spans="1:11" ht="12.75" customHeight="1" x14ac:dyDescent="0.2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</row>
    <row r="238" spans="1:11" ht="12.75" customHeight="1" x14ac:dyDescent="0.2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</row>
    <row r="239" spans="1:11" ht="12.75" customHeight="1" x14ac:dyDescent="0.2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</row>
    <row r="240" spans="1:11" ht="12.75" customHeight="1" x14ac:dyDescent="0.2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</row>
    <row r="241" spans="1:11" ht="12.75" customHeight="1" x14ac:dyDescent="0.2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</row>
    <row r="242" spans="1:11" ht="12.75" customHeight="1" x14ac:dyDescent="0.2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</row>
    <row r="243" spans="1:11" ht="12.75" customHeight="1" x14ac:dyDescent="0.2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</row>
    <row r="244" spans="1:11" ht="12.75" customHeight="1" x14ac:dyDescent="0.2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</row>
    <row r="245" spans="1:11" ht="12.75" customHeight="1" x14ac:dyDescent="0.2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</row>
    <row r="246" spans="1:11" ht="12.75" customHeight="1" x14ac:dyDescent="0.2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</row>
    <row r="247" spans="1:11" ht="12.75" customHeight="1" x14ac:dyDescent="0.2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</row>
    <row r="248" spans="1:11" ht="12.75" customHeight="1" x14ac:dyDescent="0.2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</row>
    <row r="249" spans="1:11" ht="12.75" customHeight="1" x14ac:dyDescent="0.2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</row>
    <row r="250" spans="1:11" ht="12.75" customHeight="1" x14ac:dyDescent="0.2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</row>
    <row r="251" spans="1:11" ht="12.75" customHeight="1" x14ac:dyDescent="0.2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</row>
    <row r="252" spans="1:11" ht="12.75" customHeight="1" x14ac:dyDescent="0.2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</row>
    <row r="253" spans="1:11" ht="12.75" customHeight="1" x14ac:dyDescent="0.2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</row>
    <row r="254" spans="1:11" ht="12.75" customHeight="1" x14ac:dyDescent="0.2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</row>
    <row r="255" spans="1:11" ht="12.75" customHeight="1" x14ac:dyDescent="0.2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</row>
    <row r="256" spans="1:11" ht="12.75" customHeight="1" x14ac:dyDescent="0.2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</row>
    <row r="257" spans="1:11" ht="12.75" customHeight="1" x14ac:dyDescent="0.2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</row>
    <row r="258" spans="1:11" ht="12.75" customHeight="1" x14ac:dyDescent="0.2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</row>
    <row r="259" spans="1:11" ht="12.75" customHeight="1" x14ac:dyDescent="0.2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</row>
    <row r="260" spans="1:11" ht="12.75" customHeight="1" x14ac:dyDescent="0.2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</row>
    <row r="261" spans="1:11" ht="12.75" customHeight="1" x14ac:dyDescent="0.2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</row>
    <row r="262" spans="1:11" ht="12.75" customHeight="1" x14ac:dyDescent="0.2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</row>
    <row r="263" spans="1:11" ht="12.75" customHeight="1" x14ac:dyDescent="0.2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</row>
    <row r="264" spans="1:11" ht="12.75" customHeight="1" x14ac:dyDescent="0.2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</row>
    <row r="265" spans="1:11" ht="12.75" customHeight="1" x14ac:dyDescent="0.2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</row>
    <row r="266" spans="1:11" ht="12.75" customHeight="1" x14ac:dyDescent="0.2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</row>
    <row r="267" spans="1:11" ht="12.75" customHeight="1" x14ac:dyDescent="0.2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</row>
    <row r="268" spans="1:11" ht="12.75" customHeight="1" x14ac:dyDescent="0.2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</row>
    <row r="269" spans="1:11" ht="12.75" customHeight="1" x14ac:dyDescent="0.2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</row>
    <row r="270" spans="1:11" ht="12.75" customHeight="1" x14ac:dyDescent="0.2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</row>
    <row r="271" spans="1:11" ht="12.75" customHeight="1" x14ac:dyDescent="0.2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</row>
    <row r="272" spans="1:11" ht="12.75" customHeight="1" x14ac:dyDescent="0.2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</row>
    <row r="273" spans="1:11" ht="12.75" customHeight="1" x14ac:dyDescent="0.2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</row>
    <row r="274" spans="1:11" ht="12.75" customHeight="1" x14ac:dyDescent="0.2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</row>
    <row r="275" spans="1:11" ht="12.75" customHeight="1" x14ac:dyDescent="0.2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</row>
    <row r="276" spans="1:11" ht="12.75" customHeight="1" x14ac:dyDescent="0.2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</row>
    <row r="277" spans="1:11" ht="12.75" customHeight="1" x14ac:dyDescent="0.2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</row>
    <row r="278" spans="1:11" ht="12.75" customHeight="1" x14ac:dyDescent="0.2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</row>
    <row r="279" spans="1:11" ht="12.75" customHeight="1" x14ac:dyDescent="0.2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</row>
    <row r="280" spans="1:11" ht="12.75" customHeight="1" x14ac:dyDescent="0.2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</row>
    <row r="281" spans="1:11" ht="12.75" customHeight="1" x14ac:dyDescent="0.2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</row>
    <row r="282" spans="1:11" ht="12.75" customHeight="1" x14ac:dyDescent="0.2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</row>
    <row r="283" spans="1:11" ht="12.75" customHeight="1" x14ac:dyDescent="0.2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</row>
    <row r="284" spans="1:11" ht="12.75" customHeight="1" x14ac:dyDescent="0.2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</row>
    <row r="285" spans="1:11" ht="12.75" customHeight="1" x14ac:dyDescent="0.2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</row>
    <row r="286" spans="1:11" ht="12.75" customHeight="1" x14ac:dyDescent="0.2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</row>
    <row r="287" spans="1:11" ht="12.75" customHeight="1" x14ac:dyDescent="0.2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</row>
    <row r="288" spans="1:11" ht="12.75" customHeight="1" x14ac:dyDescent="0.2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</row>
    <row r="289" spans="1:11" ht="12.75" customHeight="1" x14ac:dyDescent="0.2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</row>
    <row r="290" spans="1:11" ht="12.75" customHeight="1" x14ac:dyDescent="0.2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</row>
    <row r="291" spans="1:11" ht="12.75" customHeight="1" x14ac:dyDescent="0.2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</row>
    <row r="292" spans="1:11" ht="12.75" customHeight="1" x14ac:dyDescent="0.2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</row>
    <row r="293" spans="1:11" ht="12.75" customHeight="1" x14ac:dyDescent="0.2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</row>
    <row r="294" spans="1:11" ht="12.75" customHeight="1" x14ac:dyDescent="0.2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</row>
    <row r="295" spans="1:11" ht="12.75" customHeight="1" x14ac:dyDescent="0.2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</row>
    <row r="296" spans="1:11" ht="12.75" customHeight="1" x14ac:dyDescent="0.2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</row>
    <row r="297" spans="1:11" ht="12.75" customHeight="1" x14ac:dyDescent="0.2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</row>
    <row r="298" spans="1:11" ht="12.75" customHeight="1" x14ac:dyDescent="0.2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</row>
    <row r="299" spans="1:11" ht="12.75" customHeight="1" x14ac:dyDescent="0.2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</row>
    <row r="300" spans="1:11" ht="12.75" customHeight="1" x14ac:dyDescent="0.2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</row>
    <row r="301" spans="1:11" ht="12.75" customHeight="1" x14ac:dyDescent="0.2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</row>
    <row r="302" spans="1:11" ht="12.75" customHeight="1" x14ac:dyDescent="0.2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</row>
    <row r="303" spans="1:11" ht="12.75" customHeight="1" x14ac:dyDescent="0.2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</row>
    <row r="304" spans="1:11" ht="12.75" customHeight="1" x14ac:dyDescent="0.2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</row>
    <row r="305" spans="1:11" ht="12.75" customHeight="1" x14ac:dyDescent="0.2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</row>
    <row r="306" spans="1:11" ht="12.75" customHeight="1" x14ac:dyDescent="0.2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</row>
    <row r="307" spans="1:11" ht="12.75" customHeight="1" x14ac:dyDescent="0.2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</row>
    <row r="308" spans="1:11" ht="12.75" customHeight="1" x14ac:dyDescent="0.2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</row>
    <row r="309" spans="1:11" ht="12.75" customHeight="1" x14ac:dyDescent="0.2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</row>
    <row r="310" spans="1:11" ht="12.75" customHeight="1" x14ac:dyDescent="0.2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</row>
    <row r="311" spans="1:11" ht="12.75" customHeight="1" x14ac:dyDescent="0.2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</row>
    <row r="312" spans="1:11" ht="12.75" customHeight="1" x14ac:dyDescent="0.2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</row>
    <row r="313" spans="1:11" ht="12.75" customHeight="1" x14ac:dyDescent="0.2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</row>
    <row r="314" spans="1:11" ht="12.75" customHeight="1" x14ac:dyDescent="0.2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</row>
    <row r="315" spans="1:11" ht="12.75" customHeight="1" x14ac:dyDescent="0.2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</row>
    <row r="316" spans="1:11" ht="12.75" customHeight="1" x14ac:dyDescent="0.2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</row>
    <row r="317" spans="1:11" ht="12.75" customHeight="1" x14ac:dyDescent="0.2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</row>
    <row r="318" spans="1:11" ht="12.75" customHeight="1" x14ac:dyDescent="0.2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</row>
    <row r="319" spans="1:11" ht="12.75" customHeight="1" x14ac:dyDescent="0.2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</row>
    <row r="320" spans="1:11" ht="12.75" customHeight="1" x14ac:dyDescent="0.2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</row>
    <row r="321" spans="1:11" ht="12.75" customHeight="1" x14ac:dyDescent="0.2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</row>
    <row r="322" spans="1:11" ht="12.75" customHeight="1" x14ac:dyDescent="0.2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</row>
    <row r="323" spans="1:11" ht="12.75" customHeight="1" x14ac:dyDescent="0.2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</row>
    <row r="324" spans="1:11" ht="12.75" customHeight="1" x14ac:dyDescent="0.2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</row>
    <row r="325" spans="1:11" ht="12.75" customHeight="1" x14ac:dyDescent="0.2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</row>
    <row r="326" spans="1:11" ht="12.75" customHeight="1" x14ac:dyDescent="0.2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</row>
    <row r="327" spans="1:11" ht="12.75" customHeight="1" x14ac:dyDescent="0.2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</row>
    <row r="328" spans="1:11" ht="12.75" customHeight="1" x14ac:dyDescent="0.2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</row>
    <row r="329" spans="1:11" ht="12.75" customHeight="1" x14ac:dyDescent="0.2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</row>
    <row r="330" spans="1:11" ht="12.75" customHeight="1" x14ac:dyDescent="0.2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</row>
    <row r="331" spans="1:11" ht="12.75" customHeight="1" x14ac:dyDescent="0.2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</row>
    <row r="332" spans="1:11" ht="12.75" customHeight="1" x14ac:dyDescent="0.2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</row>
    <row r="333" spans="1:11" ht="12.75" customHeight="1" x14ac:dyDescent="0.2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</row>
    <row r="334" spans="1:11" ht="12.75" customHeight="1" x14ac:dyDescent="0.2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</row>
    <row r="335" spans="1:11" ht="12.75" customHeight="1" x14ac:dyDescent="0.2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</row>
    <row r="336" spans="1:11" ht="12.75" customHeight="1" x14ac:dyDescent="0.2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</row>
    <row r="337" spans="1:11" ht="12.75" customHeight="1" x14ac:dyDescent="0.2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</row>
    <row r="338" spans="1:11" ht="12.75" customHeight="1" x14ac:dyDescent="0.2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</row>
    <row r="339" spans="1:11" ht="12.75" customHeight="1" x14ac:dyDescent="0.2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</row>
    <row r="340" spans="1:11" ht="12.75" customHeight="1" x14ac:dyDescent="0.2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</row>
    <row r="341" spans="1:11" ht="12.75" customHeight="1" x14ac:dyDescent="0.2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</row>
    <row r="342" spans="1:11" ht="12.75" customHeight="1" x14ac:dyDescent="0.2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</row>
    <row r="343" spans="1:11" ht="12.75" customHeight="1" x14ac:dyDescent="0.2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</row>
    <row r="344" spans="1:11" ht="12.75" customHeight="1" x14ac:dyDescent="0.2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</row>
    <row r="345" spans="1:11" ht="12.75" customHeight="1" x14ac:dyDescent="0.2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</row>
    <row r="346" spans="1:11" ht="12.75" customHeight="1" x14ac:dyDescent="0.2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</row>
    <row r="347" spans="1:11" ht="12.75" customHeight="1" x14ac:dyDescent="0.2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</row>
    <row r="348" spans="1:11" ht="12.75" customHeight="1" x14ac:dyDescent="0.2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</row>
    <row r="349" spans="1:11" ht="12.75" customHeight="1" x14ac:dyDescent="0.2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</row>
    <row r="350" spans="1:11" ht="12.75" customHeight="1" x14ac:dyDescent="0.2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</row>
    <row r="351" spans="1:11" ht="12.75" customHeight="1" x14ac:dyDescent="0.2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</row>
    <row r="352" spans="1:11" ht="12.75" customHeight="1" x14ac:dyDescent="0.2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</row>
    <row r="353" spans="1:11" ht="12.75" customHeight="1" x14ac:dyDescent="0.2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</row>
    <row r="354" spans="1:11" ht="12.75" customHeight="1" x14ac:dyDescent="0.2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</row>
    <row r="355" spans="1:11" ht="12.75" customHeight="1" x14ac:dyDescent="0.2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</row>
    <row r="356" spans="1:11" ht="12.75" customHeight="1" x14ac:dyDescent="0.2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</row>
    <row r="357" spans="1:11" ht="12.75" customHeight="1" x14ac:dyDescent="0.2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</row>
    <row r="358" spans="1:11" ht="12.75" customHeight="1" x14ac:dyDescent="0.2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</row>
    <row r="359" spans="1:11" ht="12.75" customHeight="1" x14ac:dyDescent="0.2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</row>
    <row r="360" spans="1:11" ht="12.75" customHeight="1" x14ac:dyDescent="0.2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</row>
    <row r="361" spans="1:11" ht="12.75" customHeight="1" x14ac:dyDescent="0.2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</row>
    <row r="362" spans="1:11" ht="12.75" customHeight="1" x14ac:dyDescent="0.2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</row>
    <row r="363" spans="1:11" ht="12.75" customHeight="1" x14ac:dyDescent="0.2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</row>
    <row r="364" spans="1:11" ht="12.75" customHeight="1" x14ac:dyDescent="0.2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</row>
    <row r="365" spans="1:11" ht="12.75" customHeight="1" x14ac:dyDescent="0.2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</row>
    <row r="366" spans="1:11" ht="12.75" customHeight="1" x14ac:dyDescent="0.2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</row>
    <row r="367" spans="1:11" ht="12.75" customHeight="1" x14ac:dyDescent="0.2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</row>
    <row r="368" spans="1:11" ht="12.75" customHeight="1" x14ac:dyDescent="0.2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</row>
    <row r="369" spans="1:11" ht="12.75" customHeight="1" x14ac:dyDescent="0.2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</row>
    <row r="370" spans="1:11" ht="12.75" customHeight="1" x14ac:dyDescent="0.2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</row>
    <row r="371" spans="1:11" ht="12.75" customHeight="1" x14ac:dyDescent="0.2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</row>
    <row r="372" spans="1:11" ht="12.75" customHeight="1" x14ac:dyDescent="0.2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</row>
    <row r="373" spans="1:11" ht="12.75" customHeight="1" x14ac:dyDescent="0.2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</row>
    <row r="374" spans="1:11" ht="12.75" customHeight="1" x14ac:dyDescent="0.2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</row>
    <row r="375" spans="1:11" ht="12.75" customHeight="1" x14ac:dyDescent="0.2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</row>
    <row r="376" spans="1:11" ht="12.75" customHeight="1" x14ac:dyDescent="0.2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</row>
    <row r="377" spans="1:11" ht="12.75" customHeight="1" x14ac:dyDescent="0.2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</row>
    <row r="378" spans="1:11" ht="12.75" customHeight="1" x14ac:dyDescent="0.2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</row>
    <row r="379" spans="1:11" ht="12.75" customHeight="1" x14ac:dyDescent="0.2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</row>
    <row r="380" spans="1:11" ht="12.75" customHeight="1" x14ac:dyDescent="0.2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</row>
    <row r="381" spans="1:11" ht="12.75" customHeight="1" x14ac:dyDescent="0.2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</row>
    <row r="382" spans="1:11" ht="12.75" customHeight="1" x14ac:dyDescent="0.2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</row>
    <row r="383" spans="1:11" ht="12.75" customHeight="1" x14ac:dyDescent="0.2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</row>
    <row r="384" spans="1:11" ht="12.75" customHeight="1" x14ac:dyDescent="0.2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</row>
    <row r="385" spans="1:11" ht="12.75" customHeight="1" x14ac:dyDescent="0.2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</row>
    <row r="386" spans="1:11" ht="12.75" customHeight="1" x14ac:dyDescent="0.2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</row>
    <row r="387" spans="1:11" ht="12.75" customHeight="1" x14ac:dyDescent="0.2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</row>
    <row r="388" spans="1:11" ht="12.75" customHeight="1" x14ac:dyDescent="0.2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</row>
    <row r="389" spans="1:11" ht="12.75" customHeight="1" x14ac:dyDescent="0.2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</row>
    <row r="390" spans="1:11" ht="12.75" customHeight="1" x14ac:dyDescent="0.2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</row>
    <row r="391" spans="1:11" ht="12.75" customHeight="1" x14ac:dyDescent="0.2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</row>
    <row r="392" spans="1:11" ht="12.75" customHeight="1" x14ac:dyDescent="0.2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</row>
    <row r="393" spans="1:11" ht="12.75" customHeight="1" x14ac:dyDescent="0.2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</row>
    <row r="394" spans="1:11" ht="12.75" customHeight="1" x14ac:dyDescent="0.2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</row>
    <row r="395" spans="1:11" ht="12.75" customHeight="1" x14ac:dyDescent="0.2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</row>
    <row r="396" spans="1:11" ht="12.75" customHeight="1" x14ac:dyDescent="0.2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</row>
    <row r="397" spans="1:11" ht="12.75" customHeight="1" x14ac:dyDescent="0.2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</row>
    <row r="398" spans="1:11" ht="12.75" customHeight="1" x14ac:dyDescent="0.2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</row>
    <row r="399" spans="1:11" ht="12.75" customHeight="1" x14ac:dyDescent="0.2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</row>
    <row r="400" spans="1:11" ht="12.75" customHeight="1" x14ac:dyDescent="0.2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</row>
    <row r="401" spans="1:11" ht="12.75" customHeight="1" x14ac:dyDescent="0.2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</row>
    <row r="402" spans="1:11" ht="12.75" customHeight="1" x14ac:dyDescent="0.2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</row>
    <row r="403" spans="1:11" ht="12.75" customHeight="1" x14ac:dyDescent="0.2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</row>
    <row r="404" spans="1:11" ht="12.75" customHeight="1" x14ac:dyDescent="0.2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</row>
    <row r="405" spans="1:11" ht="12.75" customHeight="1" x14ac:dyDescent="0.2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</row>
    <row r="406" spans="1:11" ht="12.75" customHeight="1" x14ac:dyDescent="0.2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</row>
    <row r="407" spans="1:11" ht="12.75" customHeight="1" x14ac:dyDescent="0.2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</row>
    <row r="408" spans="1:11" ht="12.75" customHeight="1" x14ac:dyDescent="0.2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</row>
    <row r="409" spans="1:11" ht="12.75" customHeight="1" x14ac:dyDescent="0.2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</row>
    <row r="410" spans="1:11" ht="12.75" customHeight="1" x14ac:dyDescent="0.2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</row>
    <row r="411" spans="1:11" ht="12.75" customHeight="1" x14ac:dyDescent="0.2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</row>
    <row r="412" spans="1:11" ht="12.75" customHeight="1" x14ac:dyDescent="0.2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</row>
    <row r="413" spans="1:11" ht="12.75" customHeight="1" x14ac:dyDescent="0.2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</row>
    <row r="414" spans="1:11" ht="12.75" customHeight="1" x14ac:dyDescent="0.2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</row>
    <row r="415" spans="1:11" ht="12.75" customHeight="1" x14ac:dyDescent="0.2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</row>
    <row r="416" spans="1:11" ht="12.75" customHeight="1" x14ac:dyDescent="0.2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</row>
    <row r="417" spans="1:11" ht="12.75" customHeight="1" x14ac:dyDescent="0.2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</row>
    <row r="418" spans="1:11" ht="12.75" customHeight="1" x14ac:dyDescent="0.2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</row>
    <row r="419" spans="1:11" ht="12.75" customHeight="1" x14ac:dyDescent="0.2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</row>
    <row r="420" spans="1:11" ht="12.75" customHeight="1" x14ac:dyDescent="0.2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</row>
    <row r="421" spans="1:11" ht="12.75" customHeight="1" x14ac:dyDescent="0.2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</row>
    <row r="422" spans="1:11" ht="12.75" customHeight="1" x14ac:dyDescent="0.2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</row>
    <row r="423" spans="1:11" ht="12.75" customHeight="1" x14ac:dyDescent="0.2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</row>
    <row r="424" spans="1:11" ht="12.75" customHeight="1" x14ac:dyDescent="0.2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</row>
    <row r="425" spans="1:11" ht="12.75" customHeight="1" x14ac:dyDescent="0.2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</row>
    <row r="426" spans="1:11" ht="12.75" customHeight="1" x14ac:dyDescent="0.2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</row>
    <row r="427" spans="1:11" ht="12.75" customHeight="1" x14ac:dyDescent="0.2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</row>
    <row r="428" spans="1:11" ht="12.75" customHeight="1" x14ac:dyDescent="0.2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</row>
    <row r="429" spans="1:11" ht="12.75" customHeight="1" x14ac:dyDescent="0.2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</row>
    <row r="430" spans="1:11" ht="12.75" customHeight="1" x14ac:dyDescent="0.2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</row>
    <row r="431" spans="1:11" ht="12.75" customHeight="1" x14ac:dyDescent="0.2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</row>
    <row r="432" spans="1:11" ht="12.75" customHeight="1" x14ac:dyDescent="0.2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</row>
    <row r="433" spans="1:11" ht="12.75" customHeight="1" x14ac:dyDescent="0.2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</row>
    <row r="434" spans="1:11" ht="12.75" customHeight="1" x14ac:dyDescent="0.2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</row>
    <row r="435" spans="1:11" ht="12.75" customHeight="1" x14ac:dyDescent="0.2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</row>
    <row r="436" spans="1:11" ht="12.75" customHeight="1" x14ac:dyDescent="0.2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</row>
    <row r="437" spans="1:11" ht="12.75" customHeight="1" x14ac:dyDescent="0.2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</row>
    <row r="438" spans="1:11" ht="12.75" customHeight="1" x14ac:dyDescent="0.2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</row>
    <row r="439" spans="1:11" ht="12.75" customHeight="1" x14ac:dyDescent="0.2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</row>
    <row r="440" spans="1:11" ht="12.75" customHeight="1" x14ac:dyDescent="0.2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</row>
    <row r="441" spans="1:11" ht="12.75" customHeight="1" x14ac:dyDescent="0.2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</row>
    <row r="442" spans="1:11" ht="12.75" customHeight="1" x14ac:dyDescent="0.2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</row>
    <row r="443" spans="1:11" ht="12.75" customHeight="1" x14ac:dyDescent="0.2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</row>
    <row r="444" spans="1:11" ht="12.75" customHeight="1" x14ac:dyDescent="0.2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</row>
    <row r="445" spans="1:11" ht="12.75" customHeight="1" x14ac:dyDescent="0.2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</row>
    <row r="446" spans="1:11" ht="12.75" customHeight="1" x14ac:dyDescent="0.2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</row>
    <row r="447" spans="1:11" ht="12.75" customHeight="1" x14ac:dyDescent="0.2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</row>
    <row r="448" spans="1:11" ht="12.75" customHeight="1" x14ac:dyDescent="0.2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</row>
    <row r="449" spans="1:11" ht="12.75" customHeight="1" x14ac:dyDescent="0.2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</row>
    <row r="450" spans="1:11" ht="12.75" customHeight="1" x14ac:dyDescent="0.2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</row>
    <row r="451" spans="1:11" ht="12.75" customHeight="1" x14ac:dyDescent="0.2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</row>
    <row r="452" spans="1:11" ht="12.75" customHeight="1" x14ac:dyDescent="0.2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</row>
    <row r="453" spans="1:11" ht="12.75" customHeight="1" x14ac:dyDescent="0.2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</row>
    <row r="454" spans="1:11" ht="12.75" customHeight="1" x14ac:dyDescent="0.2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</row>
    <row r="455" spans="1:11" ht="12.75" customHeight="1" x14ac:dyDescent="0.2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</row>
    <row r="456" spans="1:11" ht="12.75" customHeight="1" x14ac:dyDescent="0.2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</row>
    <row r="457" spans="1:11" ht="12.75" customHeight="1" x14ac:dyDescent="0.2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</row>
    <row r="458" spans="1:11" ht="12.75" customHeight="1" x14ac:dyDescent="0.2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</row>
    <row r="459" spans="1:11" ht="12.75" customHeight="1" x14ac:dyDescent="0.2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</row>
    <row r="460" spans="1:11" ht="12.75" customHeight="1" x14ac:dyDescent="0.2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</row>
    <row r="461" spans="1:11" ht="12.75" customHeight="1" x14ac:dyDescent="0.2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</row>
    <row r="462" spans="1:11" ht="12.75" customHeight="1" x14ac:dyDescent="0.2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</row>
    <row r="463" spans="1:11" ht="12.75" customHeight="1" x14ac:dyDescent="0.2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</row>
    <row r="464" spans="1:11" ht="12.75" customHeight="1" x14ac:dyDescent="0.2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</row>
    <row r="465" spans="1:11" ht="12.75" customHeight="1" x14ac:dyDescent="0.2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</row>
    <row r="466" spans="1:11" ht="12.75" customHeight="1" x14ac:dyDescent="0.2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</row>
    <row r="467" spans="1:11" ht="12.75" customHeight="1" x14ac:dyDescent="0.2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</row>
    <row r="468" spans="1:11" ht="12.75" customHeight="1" x14ac:dyDescent="0.2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</row>
    <row r="469" spans="1:11" ht="12.75" customHeight="1" x14ac:dyDescent="0.2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</row>
    <row r="470" spans="1:11" ht="12.75" customHeight="1" x14ac:dyDescent="0.2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</row>
    <row r="471" spans="1:11" ht="12.75" customHeight="1" x14ac:dyDescent="0.2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</row>
    <row r="472" spans="1:11" ht="12.75" customHeight="1" x14ac:dyDescent="0.2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</row>
    <row r="473" spans="1:11" ht="12.75" customHeight="1" x14ac:dyDescent="0.2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</row>
    <row r="474" spans="1:11" ht="12.75" customHeight="1" x14ac:dyDescent="0.2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</row>
    <row r="475" spans="1:11" ht="12.75" customHeight="1" x14ac:dyDescent="0.2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</row>
    <row r="476" spans="1:11" ht="12.75" customHeight="1" x14ac:dyDescent="0.2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</row>
    <row r="477" spans="1:11" ht="12.75" customHeight="1" x14ac:dyDescent="0.2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</row>
    <row r="478" spans="1:11" ht="12.75" customHeight="1" x14ac:dyDescent="0.2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</row>
    <row r="479" spans="1:11" ht="12.75" customHeight="1" x14ac:dyDescent="0.2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</row>
    <row r="480" spans="1:11" ht="12.75" customHeight="1" x14ac:dyDescent="0.2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</row>
    <row r="481" spans="1:11" ht="12.75" customHeight="1" x14ac:dyDescent="0.2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</row>
    <row r="482" spans="1:11" ht="12.75" customHeight="1" x14ac:dyDescent="0.2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</row>
    <row r="483" spans="1:11" ht="12.75" customHeight="1" x14ac:dyDescent="0.2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</row>
    <row r="484" spans="1:11" ht="12.75" customHeight="1" x14ac:dyDescent="0.2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</row>
    <row r="485" spans="1:11" ht="12.75" customHeight="1" x14ac:dyDescent="0.2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</row>
    <row r="486" spans="1:11" ht="12.75" customHeight="1" x14ac:dyDescent="0.2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</row>
    <row r="487" spans="1:11" ht="12.75" customHeight="1" x14ac:dyDescent="0.2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</row>
    <row r="488" spans="1:11" ht="12.75" customHeight="1" x14ac:dyDescent="0.2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</row>
    <row r="489" spans="1:11" ht="12.75" customHeight="1" x14ac:dyDescent="0.2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</row>
    <row r="490" spans="1:11" ht="12.75" customHeight="1" x14ac:dyDescent="0.2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</row>
    <row r="491" spans="1:11" ht="12.75" customHeight="1" x14ac:dyDescent="0.2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</row>
    <row r="492" spans="1:11" ht="12.75" customHeight="1" x14ac:dyDescent="0.2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</row>
    <row r="493" spans="1:11" ht="12.75" customHeight="1" x14ac:dyDescent="0.2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</row>
    <row r="494" spans="1:11" ht="12.75" customHeight="1" x14ac:dyDescent="0.2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</row>
    <row r="495" spans="1:11" ht="12.75" customHeight="1" x14ac:dyDescent="0.2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</row>
    <row r="496" spans="1:11" ht="12.75" customHeight="1" x14ac:dyDescent="0.2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</row>
    <row r="497" spans="1:11" ht="12.75" customHeight="1" x14ac:dyDescent="0.2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</row>
    <row r="498" spans="1:11" ht="12.75" customHeight="1" x14ac:dyDescent="0.2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</row>
    <row r="499" spans="1:11" ht="12.75" customHeight="1" x14ac:dyDescent="0.2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</row>
    <row r="500" spans="1:11" ht="12.75" customHeight="1" x14ac:dyDescent="0.2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</row>
    <row r="501" spans="1:11" ht="12.75" customHeight="1" x14ac:dyDescent="0.2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</row>
    <row r="502" spans="1:11" ht="12.75" customHeight="1" x14ac:dyDescent="0.2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</row>
    <row r="503" spans="1:11" ht="12.75" customHeight="1" x14ac:dyDescent="0.2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</row>
    <row r="504" spans="1:11" ht="12.75" customHeight="1" x14ac:dyDescent="0.2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</row>
    <row r="505" spans="1:11" ht="12.75" customHeight="1" x14ac:dyDescent="0.2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</row>
    <row r="506" spans="1:11" ht="12.75" customHeight="1" x14ac:dyDescent="0.2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</row>
    <row r="507" spans="1:11" ht="12.75" customHeight="1" x14ac:dyDescent="0.2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</row>
    <row r="508" spans="1:11" ht="12.75" customHeight="1" x14ac:dyDescent="0.2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</row>
    <row r="509" spans="1:11" ht="12.75" customHeight="1" x14ac:dyDescent="0.2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</row>
    <row r="510" spans="1:11" ht="12.75" customHeight="1" x14ac:dyDescent="0.2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</row>
    <row r="511" spans="1:11" ht="12.75" customHeight="1" x14ac:dyDescent="0.2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</row>
    <row r="512" spans="1:11" ht="12.75" customHeight="1" x14ac:dyDescent="0.2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</row>
    <row r="513" spans="1:11" ht="12.75" customHeight="1" x14ac:dyDescent="0.2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</row>
    <row r="514" spans="1:11" ht="12.75" customHeight="1" x14ac:dyDescent="0.2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</row>
    <row r="515" spans="1:11" ht="12.75" customHeight="1" x14ac:dyDescent="0.2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</row>
    <row r="516" spans="1:11" ht="12.75" customHeight="1" x14ac:dyDescent="0.2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</row>
    <row r="517" spans="1:11" ht="12.75" customHeight="1" x14ac:dyDescent="0.2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</row>
    <row r="518" spans="1:11" ht="12.75" customHeight="1" x14ac:dyDescent="0.2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</row>
    <row r="519" spans="1:11" ht="12.75" customHeight="1" x14ac:dyDescent="0.2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</row>
    <row r="520" spans="1:11" ht="12.75" customHeight="1" x14ac:dyDescent="0.2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</row>
    <row r="521" spans="1:11" ht="12.75" customHeight="1" x14ac:dyDescent="0.2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</row>
    <row r="522" spans="1:11" ht="12.75" customHeight="1" x14ac:dyDescent="0.2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</row>
    <row r="523" spans="1:11" ht="12.75" customHeight="1" x14ac:dyDescent="0.2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</row>
    <row r="524" spans="1:11" ht="12.75" customHeight="1" x14ac:dyDescent="0.2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</row>
    <row r="525" spans="1:11" ht="12.75" customHeight="1" x14ac:dyDescent="0.2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</row>
    <row r="526" spans="1:11" ht="12.75" customHeight="1" x14ac:dyDescent="0.2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</row>
    <row r="527" spans="1:11" ht="12.75" customHeight="1" x14ac:dyDescent="0.2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</row>
    <row r="528" spans="1:11" ht="12.75" customHeight="1" x14ac:dyDescent="0.2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</row>
    <row r="529" spans="1:11" ht="12.75" customHeight="1" x14ac:dyDescent="0.2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</row>
    <row r="530" spans="1:11" ht="12.75" customHeight="1" x14ac:dyDescent="0.2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</row>
    <row r="531" spans="1:11" ht="12.75" customHeight="1" x14ac:dyDescent="0.2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</row>
    <row r="532" spans="1:11" ht="12.75" customHeight="1" x14ac:dyDescent="0.2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</row>
    <row r="533" spans="1:11" ht="12.75" customHeight="1" x14ac:dyDescent="0.2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</row>
    <row r="534" spans="1:11" ht="12.75" customHeight="1" x14ac:dyDescent="0.2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</row>
    <row r="535" spans="1:11" ht="12.75" customHeight="1" x14ac:dyDescent="0.2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</row>
    <row r="536" spans="1:11" ht="12.75" customHeight="1" x14ac:dyDescent="0.2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</row>
    <row r="537" spans="1:11" ht="12.75" customHeight="1" x14ac:dyDescent="0.2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</row>
    <row r="538" spans="1:11" ht="12.75" customHeight="1" x14ac:dyDescent="0.2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</row>
    <row r="539" spans="1:11" ht="12.75" customHeight="1" x14ac:dyDescent="0.2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</row>
    <row r="540" spans="1:11" ht="12.75" customHeight="1" x14ac:dyDescent="0.2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</row>
    <row r="541" spans="1:11" ht="12.75" customHeight="1" x14ac:dyDescent="0.2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</row>
    <row r="542" spans="1:11" ht="12.75" customHeight="1" x14ac:dyDescent="0.2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</row>
    <row r="543" spans="1:11" ht="12.75" customHeight="1" x14ac:dyDescent="0.2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</row>
    <row r="544" spans="1:11" ht="12.75" customHeight="1" x14ac:dyDescent="0.2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</row>
    <row r="545" spans="1:11" ht="12.75" customHeight="1" x14ac:dyDescent="0.2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</row>
    <row r="546" spans="1:11" ht="12.75" customHeight="1" x14ac:dyDescent="0.2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</row>
    <row r="547" spans="1:11" ht="12.75" customHeight="1" x14ac:dyDescent="0.2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</row>
    <row r="548" spans="1:11" ht="12.75" customHeight="1" x14ac:dyDescent="0.2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</row>
    <row r="549" spans="1:11" ht="12.75" customHeight="1" x14ac:dyDescent="0.2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</row>
    <row r="550" spans="1:11" ht="12.75" customHeight="1" x14ac:dyDescent="0.2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</row>
    <row r="551" spans="1:11" ht="12.75" customHeight="1" x14ac:dyDescent="0.2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</row>
    <row r="552" spans="1:11" ht="12.75" customHeight="1" x14ac:dyDescent="0.2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</row>
    <row r="553" spans="1:11" ht="12.75" customHeight="1" x14ac:dyDescent="0.2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</row>
    <row r="554" spans="1:11" ht="12.75" customHeight="1" x14ac:dyDescent="0.2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</row>
    <row r="555" spans="1:11" ht="12.75" customHeight="1" x14ac:dyDescent="0.2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</row>
    <row r="556" spans="1:11" ht="12.75" customHeight="1" x14ac:dyDescent="0.2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</row>
    <row r="557" spans="1:11" ht="12.75" customHeight="1" x14ac:dyDescent="0.2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</row>
    <row r="558" spans="1:11" ht="12.75" customHeight="1" x14ac:dyDescent="0.2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</row>
    <row r="559" spans="1:11" ht="12.75" customHeight="1" x14ac:dyDescent="0.2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</row>
    <row r="560" spans="1:11" ht="12.75" customHeight="1" x14ac:dyDescent="0.2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</row>
    <row r="561" spans="1:11" ht="12.75" customHeight="1" x14ac:dyDescent="0.2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</row>
    <row r="562" spans="1:11" ht="12.75" customHeight="1" x14ac:dyDescent="0.2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</row>
    <row r="563" spans="1:11" ht="12.75" customHeight="1" x14ac:dyDescent="0.2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</row>
    <row r="564" spans="1:11" ht="12.75" customHeight="1" x14ac:dyDescent="0.2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</row>
    <row r="565" spans="1:11" ht="12.75" customHeight="1" x14ac:dyDescent="0.2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</row>
    <row r="566" spans="1:11" ht="12.75" customHeight="1" x14ac:dyDescent="0.2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</row>
    <row r="567" spans="1:11" ht="12.75" customHeight="1" x14ac:dyDescent="0.2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</row>
    <row r="568" spans="1:11" ht="12.75" customHeight="1" x14ac:dyDescent="0.2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</row>
    <row r="569" spans="1:11" ht="12.75" customHeight="1" x14ac:dyDescent="0.2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</row>
    <row r="570" spans="1:11" ht="12.75" customHeight="1" x14ac:dyDescent="0.2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</row>
    <row r="571" spans="1:11" ht="12.75" customHeight="1" x14ac:dyDescent="0.2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</row>
    <row r="572" spans="1:11" ht="12.75" customHeight="1" x14ac:dyDescent="0.2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</row>
    <row r="573" spans="1:11" ht="12.75" customHeight="1" x14ac:dyDescent="0.2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</row>
    <row r="574" spans="1:11" ht="12.75" customHeight="1" x14ac:dyDescent="0.2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</row>
    <row r="575" spans="1:11" ht="12.75" customHeight="1" x14ac:dyDescent="0.2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</row>
    <row r="576" spans="1:11" ht="12.75" customHeight="1" x14ac:dyDescent="0.2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</row>
    <row r="577" spans="1:11" ht="12.75" customHeight="1" x14ac:dyDescent="0.2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</row>
    <row r="578" spans="1:11" ht="12.75" customHeight="1" x14ac:dyDescent="0.2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</row>
    <row r="579" spans="1:11" ht="12.75" customHeight="1" x14ac:dyDescent="0.2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</row>
    <row r="580" spans="1:11" ht="12.75" customHeight="1" x14ac:dyDescent="0.2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</row>
    <row r="581" spans="1:11" ht="12.75" customHeight="1" x14ac:dyDescent="0.2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</row>
    <row r="582" spans="1:11" ht="12.75" customHeight="1" x14ac:dyDescent="0.2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</row>
    <row r="583" spans="1:11" ht="12.75" customHeight="1" x14ac:dyDescent="0.2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</row>
    <row r="584" spans="1:11" ht="12.75" customHeight="1" x14ac:dyDescent="0.2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</row>
    <row r="585" spans="1:11" ht="12.75" customHeight="1" x14ac:dyDescent="0.2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</row>
    <row r="586" spans="1:11" ht="12.75" customHeight="1" x14ac:dyDescent="0.2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</row>
    <row r="587" spans="1:11" ht="12.75" customHeight="1" x14ac:dyDescent="0.2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</row>
    <row r="588" spans="1:11" ht="12.75" customHeight="1" x14ac:dyDescent="0.2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</row>
    <row r="589" spans="1:11" ht="12.75" customHeight="1" x14ac:dyDescent="0.2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</row>
    <row r="590" spans="1:11" ht="12.75" customHeight="1" x14ac:dyDescent="0.2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</row>
    <row r="591" spans="1:11" ht="12.75" customHeight="1" x14ac:dyDescent="0.2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</row>
    <row r="592" spans="1:11" ht="12.75" customHeight="1" x14ac:dyDescent="0.2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</row>
    <row r="593" spans="1:11" ht="12.75" customHeight="1" x14ac:dyDescent="0.2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</row>
    <row r="594" spans="1:11" ht="12.75" customHeight="1" x14ac:dyDescent="0.2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</row>
    <row r="595" spans="1:11" ht="12.75" customHeight="1" x14ac:dyDescent="0.2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</row>
    <row r="596" spans="1:11" ht="12.75" customHeight="1" x14ac:dyDescent="0.2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</row>
    <row r="597" spans="1:11" ht="12.75" customHeight="1" x14ac:dyDescent="0.2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</row>
    <row r="598" spans="1:11" ht="12.75" customHeight="1" x14ac:dyDescent="0.2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</row>
    <row r="599" spans="1:11" ht="12.75" customHeight="1" x14ac:dyDescent="0.2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</row>
    <row r="600" spans="1:11" ht="12.75" customHeight="1" x14ac:dyDescent="0.2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</row>
    <row r="601" spans="1:11" ht="12.75" customHeight="1" x14ac:dyDescent="0.2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</row>
    <row r="602" spans="1:11" ht="12.75" customHeight="1" x14ac:dyDescent="0.2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</row>
    <row r="603" spans="1:11" ht="12.75" customHeight="1" x14ac:dyDescent="0.2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</row>
    <row r="604" spans="1:11" ht="12.75" customHeight="1" x14ac:dyDescent="0.2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</row>
    <row r="605" spans="1:11" ht="12.75" customHeight="1" x14ac:dyDescent="0.2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</row>
    <row r="606" spans="1:11" ht="12.75" customHeight="1" x14ac:dyDescent="0.2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</row>
    <row r="607" spans="1:11" ht="12.75" customHeight="1" x14ac:dyDescent="0.2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</row>
    <row r="608" spans="1:11" ht="12.75" customHeight="1" x14ac:dyDescent="0.2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</row>
    <row r="609" spans="1:11" ht="12.75" customHeight="1" x14ac:dyDescent="0.2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</row>
    <row r="610" spans="1:11" ht="12.75" customHeight="1" x14ac:dyDescent="0.2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</row>
    <row r="611" spans="1:11" ht="12.75" customHeight="1" x14ac:dyDescent="0.2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</row>
    <row r="612" spans="1:11" ht="12.75" customHeight="1" x14ac:dyDescent="0.2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</row>
    <row r="613" spans="1:11" ht="12.75" customHeight="1" x14ac:dyDescent="0.2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</row>
    <row r="614" spans="1:11" ht="12.75" customHeight="1" x14ac:dyDescent="0.2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</row>
    <row r="615" spans="1:11" ht="12.75" customHeight="1" x14ac:dyDescent="0.2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</row>
    <row r="616" spans="1:11" ht="12.75" customHeight="1" x14ac:dyDescent="0.2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</row>
    <row r="617" spans="1:11" ht="12.75" customHeight="1" x14ac:dyDescent="0.2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</row>
    <row r="618" spans="1:11" ht="12.75" customHeight="1" x14ac:dyDescent="0.2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</row>
    <row r="619" spans="1:11" ht="12.75" customHeight="1" x14ac:dyDescent="0.2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</row>
    <row r="620" spans="1:11" ht="12.75" customHeight="1" x14ac:dyDescent="0.2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</row>
    <row r="621" spans="1:11" ht="12.75" customHeight="1" x14ac:dyDescent="0.2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</row>
    <row r="622" spans="1:11" ht="12.75" customHeight="1" x14ac:dyDescent="0.2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</row>
    <row r="623" spans="1:11" ht="12.75" customHeight="1" x14ac:dyDescent="0.2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</row>
    <row r="624" spans="1:11" ht="12.75" customHeight="1" x14ac:dyDescent="0.2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</row>
    <row r="625" spans="1:11" ht="12.75" customHeight="1" x14ac:dyDescent="0.2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</row>
    <row r="626" spans="1:11" ht="12.75" customHeight="1" x14ac:dyDescent="0.2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</row>
    <row r="627" spans="1:11" ht="12.75" customHeight="1" x14ac:dyDescent="0.2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</row>
    <row r="628" spans="1:11" ht="12.75" customHeight="1" x14ac:dyDescent="0.2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</row>
    <row r="629" spans="1:11" ht="12.75" customHeight="1" x14ac:dyDescent="0.2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</row>
    <row r="630" spans="1:11" ht="12.75" customHeight="1" x14ac:dyDescent="0.2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</row>
    <row r="631" spans="1:11" ht="12.75" customHeight="1" x14ac:dyDescent="0.2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</row>
    <row r="632" spans="1:11" ht="12.75" customHeight="1" x14ac:dyDescent="0.2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</row>
    <row r="633" spans="1:11" ht="12.75" customHeight="1" x14ac:dyDescent="0.2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</row>
    <row r="634" spans="1:11" ht="12.75" customHeight="1" x14ac:dyDescent="0.2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</row>
    <row r="635" spans="1:11" ht="12.75" customHeight="1" x14ac:dyDescent="0.2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</row>
    <row r="636" spans="1:11" ht="12.75" customHeight="1" x14ac:dyDescent="0.2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</row>
    <row r="637" spans="1:11" ht="12.75" customHeight="1" x14ac:dyDescent="0.2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</row>
    <row r="638" spans="1:11" ht="12.75" customHeight="1" x14ac:dyDescent="0.2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</row>
    <row r="639" spans="1:11" ht="12.75" customHeight="1" x14ac:dyDescent="0.2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</row>
    <row r="640" spans="1:11" ht="12.75" customHeight="1" x14ac:dyDescent="0.2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</row>
    <row r="641" spans="1:11" ht="12.75" customHeight="1" x14ac:dyDescent="0.2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</row>
    <row r="642" spans="1:11" ht="12.75" customHeight="1" x14ac:dyDescent="0.2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</row>
    <row r="643" spans="1:11" ht="12.75" customHeight="1" x14ac:dyDescent="0.2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</row>
    <row r="644" spans="1:11" ht="12.75" customHeight="1" x14ac:dyDescent="0.2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</row>
    <row r="645" spans="1:11" ht="12.75" customHeight="1" x14ac:dyDescent="0.2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</row>
    <row r="646" spans="1:11" ht="12.75" customHeight="1" x14ac:dyDescent="0.2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</row>
    <row r="647" spans="1:11" ht="12.75" customHeight="1" x14ac:dyDescent="0.2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</row>
    <row r="648" spans="1:11" ht="12.75" customHeight="1" x14ac:dyDescent="0.2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</row>
    <row r="649" spans="1:11" ht="12.75" customHeight="1" x14ac:dyDescent="0.2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</row>
    <row r="650" spans="1:11" ht="12.75" customHeight="1" x14ac:dyDescent="0.2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</row>
    <row r="651" spans="1:11" ht="12.75" customHeight="1" x14ac:dyDescent="0.2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</row>
    <row r="652" spans="1:11" ht="12.75" customHeight="1" x14ac:dyDescent="0.2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</row>
    <row r="653" spans="1:11" ht="12.75" customHeight="1" x14ac:dyDescent="0.2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</row>
    <row r="654" spans="1:11" ht="12.75" customHeight="1" x14ac:dyDescent="0.2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</row>
    <row r="655" spans="1:11" ht="12.75" customHeight="1" x14ac:dyDescent="0.2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</row>
    <row r="656" spans="1:11" ht="12.75" customHeight="1" x14ac:dyDescent="0.2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</row>
    <row r="657" spans="1:11" ht="12.75" customHeight="1" x14ac:dyDescent="0.2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</row>
    <row r="658" spans="1:11" ht="12.75" customHeight="1" x14ac:dyDescent="0.2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</row>
    <row r="659" spans="1:11" ht="12.75" customHeight="1" x14ac:dyDescent="0.2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</row>
    <row r="660" spans="1:11" ht="12.75" customHeight="1" x14ac:dyDescent="0.2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</row>
    <row r="661" spans="1:11" ht="12.75" customHeight="1" x14ac:dyDescent="0.2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</row>
    <row r="662" spans="1:11" ht="12.75" customHeight="1" x14ac:dyDescent="0.2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</row>
    <row r="663" spans="1:11" ht="12.75" customHeight="1" x14ac:dyDescent="0.2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</row>
    <row r="664" spans="1:11" ht="12.75" customHeight="1" x14ac:dyDescent="0.2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</row>
    <row r="665" spans="1:11" ht="12.75" customHeight="1" x14ac:dyDescent="0.2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</row>
    <row r="666" spans="1:11" ht="12.75" customHeight="1" x14ac:dyDescent="0.2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</row>
    <row r="667" spans="1:11" ht="12.75" customHeight="1" x14ac:dyDescent="0.2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</row>
    <row r="668" spans="1:11" ht="12.75" customHeight="1" x14ac:dyDescent="0.2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</row>
    <row r="669" spans="1:11" ht="12.75" customHeight="1" x14ac:dyDescent="0.2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</row>
    <row r="670" spans="1:11" ht="12.75" customHeight="1" x14ac:dyDescent="0.2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</row>
    <row r="671" spans="1:11" ht="12.75" customHeight="1" x14ac:dyDescent="0.2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</row>
    <row r="672" spans="1:11" ht="12.75" customHeight="1" x14ac:dyDescent="0.2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</row>
    <row r="673" spans="1:11" ht="12.75" customHeight="1" x14ac:dyDescent="0.2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</row>
    <row r="674" spans="1:11" ht="12.75" customHeight="1" x14ac:dyDescent="0.2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</row>
    <row r="675" spans="1:11" ht="12.75" customHeight="1" x14ac:dyDescent="0.2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</row>
    <row r="676" spans="1:11" ht="12.75" customHeight="1" x14ac:dyDescent="0.2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</row>
    <row r="677" spans="1:11" ht="12.75" customHeight="1" x14ac:dyDescent="0.2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</row>
    <row r="678" spans="1:11" ht="12.75" customHeight="1" x14ac:dyDescent="0.2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</row>
    <row r="679" spans="1:11" ht="12.75" customHeight="1" x14ac:dyDescent="0.2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</row>
    <row r="680" spans="1:11" ht="12.75" customHeight="1" x14ac:dyDescent="0.2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</row>
    <row r="681" spans="1:11" ht="12.75" customHeight="1" x14ac:dyDescent="0.2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</row>
    <row r="682" spans="1:11" ht="12.75" customHeight="1" x14ac:dyDescent="0.2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</row>
    <row r="683" spans="1:11" ht="12.75" customHeight="1" x14ac:dyDescent="0.2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</row>
    <row r="684" spans="1:11" ht="12.75" customHeight="1" x14ac:dyDescent="0.2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</row>
    <row r="685" spans="1:11" ht="12.75" customHeight="1" x14ac:dyDescent="0.2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</row>
    <row r="686" spans="1:11" ht="12.75" customHeight="1" x14ac:dyDescent="0.2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</row>
    <row r="687" spans="1:11" ht="12.75" customHeight="1" x14ac:dyDescent="0.2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</row>
    <row r="688" spans="1:11" ht="12.75" customHeight="1" x14ac:dyDescent="0.2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</row>
    <row r="689" spans="1:11" ht="12.75" customHeight="1" x14ac:dyDescent="0.2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</row>
    <row r="690" spans="1:11" ht="12.75" customHeight="1" x14ac:dyDescent="0.2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</row>
    <row r="691" spans="1:11" ht="12.75" customHeight="1" x14ac:dyDescent="0.2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</row>
    <row r="692" spans="1:11" ht="12.75" customHeight="1" x14ac:dyDescent="0.2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</row>
    <row r="693" spans="1:11" ht="12.75" customHeight="1" x14ac:dyDescent="0.2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</row>
    <row r="694" spans="1:11" ht="12.75" customHeight="1" x14ac:dyDescent="0.2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</row>
    <row r="695" spans="1:11" ht="12.75" customHeight="1" x14ac:dyDescent="0.2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</row>
    <row r="696" spans="1:11" ht="12.75" customHeight="1" x14ac:dyDescent="0.2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</row>
    <row r="697" spans="1:11" ht="12.75" customHeight="1" x14ac:dyDescent="0.2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</row>
    <row r="698" spans="1:11" ht="12.75" customHeight="1" x14ac:dyDescent="0.2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</row>
    <row r="699" spans="1:11" ht="12.75" customHeight="1" x14ac:dyDescent="0.2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</row>
    <row r="700" spans="1:11" ht="12.75" customHeight="1" x14ac:dyDescent="0.2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</row>
    <row r="701" spans="1:11" ht="12.75" customHeight="1" x14ac:dyDescent="0.2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</row>
    <row r="702" spans="1:11" ht="12.75" customHeight="1" x14ac:dyDescent="0.2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</row>
    <row r="703" spans="1:11" ht="12.75" customHeight="1" x14ac:dyDescent="0.2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</row>
    <row r="704" spans="1:11" ht="12.75" customHeight="1" x14ac:dyDescent="0.2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</row>
    <row r="705" spans="1:11" ht="12.75" customHeight="1" x14ac:dyDescent="0.2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</row>
    <row r="706" spans="1:11" ht="12.75" customHeight="1" x14ac:dyDescent="0.2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</row>
    <row r="707" spans="1:11" ht="12.75" customHeight="1" x14ac:dyDescent="0.2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</row>
    <row r="708" spans="1:11" ht="12.75" customHeight="1" x14ac:dyDescent="0.2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</row>
    <row r="709" spans="1:11" ht="12.75" customHeight="1" x14ac:dyDescent="0.2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</row>
    <row r="710" spans="1:11" ht="12.75" customHeight="1" x14ac:dyDescent="0.2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</row>
    <row r="711" spans="1:11" ht="12.75" customHeight="1" x14ac:dyDescent="0.2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</row>
    <row r="712" spans="1:11" ht="12.75" customHeight="1" x14ac:dyDescent="0.2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</row>
    <row r="713" spans="1:11" ht="12.75" customHeight="1" x14ac:dyDescent="0.2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</row>
    <row r="714" spans="1:11" ht="12.75" customHeight="1" x14ac:dyDescent="0.2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</row>
    <row r="715" spans="1:11" ht="12.75" customHeight="1" x14ac:dyDescent="0.2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</row>
    <row r="716" spans="1:11" ht="12.75" customHeight="1" x14ac:dyDescent="0.2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</row>
    <row r="717" spans="1:11" ht="12.75" customHeight="1" x14ac:dyDescent="0.2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</row>
    <row r="718" spans="1:11" ht="12.75" customHeight="1" x14ac:dyDescent="0.2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</row>
    <row r="719" spans="1:11" ht="12.75" customHeight="1" x14ac:dyDescent="0.2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</row>
    <row r="720" spans="1:11" ht="12.75" customHeight="1" x14ac:dyDescent="0.2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</row>
    <row r="721" spans="1:11" ht="12.75" customHeight="1" x14ac:dyDescent="0.2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</row>
    <row r="722" spans="1:11" ht="12.75" customHeight="1" x14ac:dyDescent="0.2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</row>
    <row r="723" spans="1:11" ht="12.75" customHeight="1" x14ac:dyDescent="0.2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</row>
    <row r="724" spans="1:11" ht="12.75" customHeight="1" x14ac:dyDescent="0.2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</row>
    <row r="725" spans="1:11" ht="12.75" customHeight="1" x14ac:dyDescent="0.2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</row>
    <row r="726" spans="1:11" ht="12.75" customHeight="1" x14ac:dyDescent="0.2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</row>
    <row r="727" spans="1:11" ht="12.75" customHeight="1" x14ac:dyDescent="0.2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</row>
    <row r="728" spans="1:11" ht="12.75" customHeight="1" x14ac:dyDescent="0.2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</row>
    <row r="729" spans="1:11" ht="12.75" customHeight="1" x14ac:dyDescent="0.2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</row>
    <row r="730" spans="1:11" ht="12.75" customHeight="1" x14ac:dyDescent="0.2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</row>
    <row r="731" spans="1:11" ht="12.75" customHeight="1" x14ac:dyDescent="0.2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</row>
    <row r="732" spans="1:11" ht="12.75" customHeight="1" x14ac:dyDescent="0.2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</row>
    <row r="733" spans="1:11" ht="12.75" customHeight="1" x14ac:dyDescent="0.2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</row>
    <row r="734" spans="1:11" ht="12.75" customHeight="1" x14ac:dyDescent="0.2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</row>
    <row r="735" spans="1:11" ht="12.75" customHeight="1" x14ac:dyDescent="0.2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</row>
    <row r="736" spans="1:11" ht="12.75" customHeight="1" x14ac:dyDescent="0.2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</row>
    <row r="737" spans="1:11" ht="12.75" customHeight="1" x14ac:dyDescent="0.2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</row>
    <row r="738" spans="1:11" ht="12.75" customHeight="1" x14ac:dyDescent="0.2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</row>
    <row r="739" spans="1:11" ht="12.75" customHeight="1" x14ac:dyDescent="0.2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</row>
    <row r="740" spans="1:11" ht="12.75" customHeight="1" x14ac:dyDescent="0.2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</row>
    <row r="741" spans="1:11" ht="12.75" customHeight="1" x14ac:dyDescent="0.2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</row>
    <row r="742" spans="1:11" ht="12.75" customHeight="1" x14ac:dyDescent="0.2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</row>
    <row r="743" spans="1:11" ht="12.75" customHeight="1" x14ac:dyDescent="0.2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</row>
    <row r="744" spans="1:11" ht="12.75" customHeight="1" x14ac:dyDescent="0.2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</row>
    <row r="745" spans="1:11" ht="12.75" customHeight="1" x14ac:dyDescent="0.2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</row>
    <row r="746" spans="1:11" ht="12.75" customHeight="1" x14ac:dyDescent="0.2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</row>
    <row r="747" spans="1:11" ht="12.75" customHeight="1" x14ac:dyDescent="0.2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</row>
    <row r="748" spans="1:11" ht="12.75" customHeight="1" x14ac:dyDescent="0.2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</row>
    <row r="749" spans="1:11" ht="12.75" customHeight="1" x14ac:dyDescent="0.2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</row>
    <row r="750" spans="1:11" ht="12.75" customHeight="1" x14ac:dyDescent="0.2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</row>
    <row r="751" spans="1:11" ht="12.75" customHeight="1" x14ac:dyDescent="0.2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</row>
    <row r="752" spans="1:11" ht="12.75" customHeight="1" x14ac:dyDescent="0.2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</row>
    <row r="753" spans="1:11" ht="12.75" customHeight="1" x14ac:dyDescent="0.2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</row>
    <row r="754" spans="1:11" ht="12.75" customHeight="1" x14ac:dyDescent="0.2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</row>
    <row r="755" spans="1:11" ht="12.75" customHeight="1" x14ac:dyDescent="0.2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</row>
    <row r="756" spans="1:11" ht="12.75" customHeight="1" x14ac:dyDescent="0.2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</row>
    <row r="757" spans="1:11" ht="12.75" customHeight="1" x14ac:dyDescent="0.2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</row>
    <row r="758" spans="1:11" ht="12.75" customHeight="1" x14ac:dyDescent="0.2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</row>
    <row r="759" spans="1:11" ht="12.75" customHeight="1" x14ac:dyDescent="0.2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</row>
    <row r="760" spans="1:11" ht="12.75" customHeight="1" x14ac:dyDescent="0.2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</row>
    <row r="761" spans="1:11" ht="12.75" customHeight="1" x14ac:dyDescent="0.2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</row>
    <row r="762" spans="1:11" ht="12.75" customHeight="1" x14ac:dyDescent="0.2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</row>
    <row r="763" spans="1:11" ht="12.75" customHeight="1" x14ac:dyDescent="0.2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</row>
    <row r="764" spans="1:11" ht="12.75" customHeight="1" x14ac:dyDescent="0.2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</row>
    <row r="765" spans="1:11" ht="12.75" customHeight="1" x14ac:dyDescent="0.2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</row>
    <row r="766" spans="1:11" ht="12.75" customHeight="1" x14ac:dyDescent="0.2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</row>
    <row r="767" spans="1:11" ht="12.75" customHeight="1" x14ac:dyDescent="0.2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</row>
    <row r="768" spans="1:11" ht="12.75" customHeight="1" x14ac:dyDescent="0.2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</row>
    <row r="769" spans="1:11" ht="12.75" customHeight="1" x14ac:dyDescent="0.2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</row>
    <row r="770" spans="1:11" ht="12.75" customHeight="1" x14ac:dyDescent="0.2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</row>
    <row r="771" spans="1:11" ht="12.75" customHeight="1" x14ac:dyDescent="0.2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</row>
    <row r="772" spans="1:11" ht="12.75" customHeight="1" x14ac:dyDescent="0.2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</row>
    <row r="773" spans="1:11" ht="12.75" customHeight="1" x14ac:dyDescent="0.2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</row>
    <row r="774" spans="1:11" ht="12.75" customHeight="1" x14ac:dyDescent="0.2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</row>
    <row r="775" spans="1:11" ht="12.75" customHeight="1" x14ac:dyDescent="0.2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</row>
    <row r="776" spans="1:11" ht="12.75" customHeight="1" x14ac:dyDescent="0.2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</row>
    <row r="777" spans="1:11" ht="12.75" customHeight="1" x14ac:dyDescent="0.2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</row>
    <row r="778" spans="1:11" ht="12.75" customHeight="1" x14ac:dyDescent="0.2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</row>
    <row r="779" spans="1:11" ht="12.75" customHeight="1" x14ac:dyDescent="0.2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</row>
    <row r="780" spans="1:11" ht="12.75" customHeight="1" x14ac:dyDescent="0.2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</row>
    <row r="781" spans="1:11" ht="12.75" customHeight="1" x14ac:dyDescent="0.2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</row>
    <row r="782" spans="1:11" ht="12.75" customHeight="1" x14ac:dyDescent="0.2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</row>
    <row r="783" spans="1:11" ht="12.75" customHeight="1" x14ac:dyDescent="0.2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</row>
    <row r="784" spans="1:11" ht="12.75" customHeight="1" x14ac:dyDescent="0.2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</row>
    <row r="785" spans="1:11" ht="12.75" customHeight="1" x14ac:dyDescent="0.2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</row>
    <row r="786" spans="1:11" ht="12.75" customHeight="1" x14ac:dyDescent="0.2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</row>
    <row r="787" spans="1:11" ht="12.75" customHeight="1" x14ac:dyDescent="0.2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</row>
    <row r="788" spans="1:11" ht="12.75" customHeight="1" x14ac:dyDescent="0.2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</row>
    <row r="789" spans="1:11" ht="12.75" customHeight="1" x14ac:dyDescent="0.2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</row>
    <row r="790" spans="1:11" ht="12.75" customHeight="1" x14ac:dyDescent="0.2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</row>
    <row r="791" spans="1:11" ht="12.75" customHeight="1" x14ac:dyDescent="0.2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</row>
    <row r="792" spans="1:11" ht="12.75" customHeight="1" x14ac:dyDescent="0.2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</row>
    <row r="793" spans="1:11" ht="12.75" customHeight="1" x14ac:dyDescent="0.2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</row>
    <row r="794" spans="1:11" ht="12.75" customHeight="1" x14ac:dyDescent="0.2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</row>
    <row r="795" spans="1:11" ht="12.75" customHeight="1" x14ac:dyDescent="0.2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</row>
    <row r="796" spans="1:11" ht="12.75" customHeight="1" x14ac:dyDescent="0.2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</row>
    <row r="797" spans="1:11" ht="12.75" customHeight="1" x14ac:dyDescent="0.2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</row>
    <row r="798" spans="1:11" ht="12.75" customHeight="1" x14ac:dyDescent="0.2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</row>
    <row r="799" spans="1:11" ht="12.75" customHeight="1" x14ac:dyDescent="0.2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</row>
    <row r="800" spans="1:11" ht="12.75" customHeight="1" x14ac:dyDescent="0.2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</row>
    <row r="801" spans="1:11" ht="12.75" customHeight="1" x14ac:dyDescent="0.2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</row>
    <row r="802" spans="1:11" ht="12.75" customHeight="1" x14ac:dyDescent="0.2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</row>
    <row r="803" spans="1:11" ht="12.75" customHeight="1" x14ac:dyDescent="0.2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</row>
    <row r="804" spans="1:11" ht="12.75" customHeight="1" x14ac:dyDescent="0.2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</row>
    <row r="805" spans="1:11" ht="12.75" customHeight="1" x14ac:dyDescent="0.2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</row>
    <row r="806" spans="1:11" ht="12.75" customHeight="1" x14ac:dyDescent="0.2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</row>
    <row r="807" spans="1:11" ht="12.75" customHeight="1" x14ac:dyDescent="0.2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</row>
    <row r="808" spans="1:11" ht="12.75" customHeight="1" x14ac:dyDescent="0.2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</row>
    <row r="809" spans="1:11" ht="12.75" customHeight="1" x14ac:dyDescent="0.2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</row>
    <row r="810" spans="1:11" ht="12.75" customHeight="1" x14ac:dyDescent="0.2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</row>
    <row r="811" spans="1:11" ht="12.75" customHeight="1" x14ac:dyDescent="0.2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</row>
    <row r="812" spans="1:11" ht="12.75" customHeight="1" x14ac:dyDescent="0.2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</row>
    <row r="813" spans="1:11" ht="12.75" customHeight="1" x14ac:dyDescent="0.2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</row>
    <row r="814" spans="1:11" ht="12.75" customHeight="1" x14ac:dyDescent="0.2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</row>
    <row r="815" spans="1:11" ht="12.75" customHeight="1" x14ac:dyDescent="0.2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</row>
    <row r="816" spans="1:11" ht="12.75" customHeight="1" x14ac:dyDescent="0.2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</row>
    <row r="817" spans="1:11" ht="12.75" customHeight="1" x14ac:dyDescent="0.2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</row>
    <row r="818" spans="1:11" ht="12.75" customHeight="1" x14ac:dyDescent="0.2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</row>
    <row r="819" spans="1:11" ht="12.75" customHeight="1" x14ac:dyDescent="0.2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</row>
    <row r="820" spans="1:11" ht="12.75" customHeight="1" x14ac:dyDescent="0.2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</row>
    <row r="821" spans="1:11" ht="12.75" customHeight="1" x14ac:dyDescent="0.2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</row>
    <row r="822" spans="1:11" ht="12.75" customHeight="1" x14ac:dyDescent="0.2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</row>
    <row r="823" spans="1:11" ht="12.75" customHeight="1" x14ac:dyDescent="0.2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</row>
    <row r="824" spans="1:11" ht="12.75" customHeight="1" x14ac:dyDescent="0.2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</row>
    <row r="825" spans="1:11" ht="12.75" customHeight="1" x14ac:dyDescent="0.2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</row>
    <row r="826" spans="1:11" ht="12.75" customHeight="1" x14ac:dyDescent="0.2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</row>
    <row r="827" spans="1:11" ht="12.75" customHeight="1" x14ac:dyDescent="0.2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</row>
    <row r="828" spans="1:11" ht="12.75" customHeight="1" x14ac:dyDescent="0.2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</row>
    <row r="829" spans="1:11" ht="12.75" customHeight="1" x14ac:dyDescent="0.2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</row>
    <row r="830" spans="1:11" ht="12.75" customHeight="1" x14ac:dyDescent="0.2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</row>
    <row r="831" spans="1:11" ht="12.75" customHeight="1" x14ac:dyDescent="0.2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</row>
    <row r="832" spans="1:11" ht="12.75" customHeight="1" x14ac:dyDescent="0.2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</row>
    <row r="833" spans="1:11" ht="12.75" customHeight="1" x14ac:dyDescent="0.2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</row>
    <row r="834" spans="1:11" ht="12.75" customHeight="1" x14ac:dyDescent="0.2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</row>
    <row r="835" spans="1:11" ht="12.75" customHeight="1" x14ac:dyDescent="0.2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</row>
    <row r="836" spans="1:11" ht="12.75" customHeight="1" x14ac:dyDescent="0.2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</row>
    <row r="837" spans="1:11" ht="12.75" customHeight="1" x14ac:dyDescent="0.2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</row>
    <row r="838" spans="1:11" ht="12.75" customHeight="1" x14ac:dyDescent="0.2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</row>
    <row r="839" spans="1:11" ht="12.75" customHeight="1" x14ac:dyDescent="0.2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</row>
    <row r="840" spans="1:11" ht="12.75" customHeight="1" x14ac:dyDescent="0.2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</row>
    <row r="841" spans="1:11" ht="12.75" customHeight="1" x14ac:dyDescent="0.2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</row>
    <row r="842" spans="1:11" ht="12.75" customHeight="1" x14ac:dyDescent="0.2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</row>
    <row r="843" spans="1:11" ht="12.75" customHeight="1" x14ac:dyDescent="0.2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</row>
    <row r="844" spans="1:11" ht="12.75" customHeight="1" x14ac:dyDescent="0.2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</row>
    <row r="845" spans="1:11" ht="12.75" customHeight="1" x14ac:dyDescent="0.2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</row>
    <row r="846" spans="1:11" ht="12.75" customHeight="1" x14ac:dyDescent="0.2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</row>
    <row r="847" spans="1:11" ht="12.75" customHeight="1" x14ac:dyDescent="0.2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</row>
    <row r="848" spans="1:11" ht="12.75" customHeight="1" x14ac:dyDescent="0.2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</row>
    <row r="849" spans="1:11" ht="12.75" customHeight="1" x14ac:dyDescent="0.2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</row>
    <row r="850" spans="1:11" ht="12.75" customHeight="1" x14ac:dyDescent="0.2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</row>
    <row r="851" spans="1:11" ht="12.75" customHeight="1" x14ac:dyDescent="0.2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</row>
    <row r="852" spans="1:11" ht="12.75" customHeight="1" x14ac:dyDescent="0.2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</row>
    <row r="853" spans="1:11" ht="12.75" customHeight="1" x14ac:dyDescent="0.2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</row>
    <row r="854" spans="1:11" ht="12.75" customHeight="1" x14ac:dyDescent="0.2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</row>
    <row r="855" spans="1:11" ht="12.75" customHeight="1" x14ac:dyDescent="0.2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</row>
    <row r="856" spans="1:11" ht="12.75" customHeight="1" x14ac:dyDescent="0.2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</row>
    <row r="857" spans="1:11" ht="12.75" customHeight="1" x14ac:dyDescent="0.2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</row>
    <row r="858" spans="1:11" ht="12.75" customHeight="1" x14ac:dyDescent="0.2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</row>
    <row r="859" spans="1:11" ht="12.75" customHeight="1" x14ac:dyDescent="0.2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</row>
    <row r="860" spans="1:11" ht="12.75" customHeight="1" x14ac:dyDescent="0.2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</row>
    <row r="861" spans="1:11" ht="12.75" customHeight="1" x14ac:dyDescent="0.2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</row>
    <row r="862" spans="1:11" ht="12.75" customHeight="1" x14ac:dyDescent="0.2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</row>
    <row r="863" spans="1:11" ht="12.75" customHeight="1" x14ac:dyDescent="0.2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</row>
    <row r="864" spans="1:11" ht="12.75" customHeight="1" x14ac:dyDescent="0.2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</row>
    <row r="865" spans="1:11" ht="12.75" customHeight="1" x14ac:dyDescent="0.2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</row>
    <row r="866" spans="1:11" ht="12.75" customHeight="1" x14ac:dyDescent="0.2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</row>
    <row r="867" spans="1:11" ht="12.75" customHeight="1" x14ac:dyDescent="0.2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</row>
    <row r="868" spans="1:11" ht="12.75" customHeight="1" x14ac:dyDescent="0.2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</row>
    <row r="869" spans="1:11" ht="12.75" customHeight="1" x14ac:dyDescent="0.2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</row>
    <row r="870" spans="1:11" ht="12.75" customHeight="1" x14ac:dyDescent="0.2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</row>
    <row r="871" spans="1:11" ht="12.75" customHeight="1" x14ac:dyDescent="0.2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</row>
    <row r="872" spans="1:11" ht="12.75" customHeight="1" x14ac:dyDescent="0.2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</row>
    <row r="873" spans="1:11" ht="12.75" customHeight="1" x14ac:dyDescent="0.2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</row>
    <row r="874" spans="1:11" ht="12.75" customHeight="1" x14ac:dyDescent="0.2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</row>
    <row r="875" spans="1:11" ht="12.75" customHeight="1" x14ac:dyDescent="0.2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</row>
    <row r="876" spans="1:11" ht="12.75" customHeight="1" x14ac:dyDescent="0.2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</row>
    <row r="877" spans="1:11" ht="12.75" customHeight="1" x14ac:dyDescent="0.2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</row>
    <row r="878" spans="1:11" ht="12.75" customHeight="1" x14ac:dyDescent="0.2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</row>
    <row r="879" spans="1:11" ht="12.75" customHeight="1" x14ac:dyDescent="0.2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</row>
    <row r="880" spans="1:11" ht="12.75" customHeight="1" x14ac:dyDescent="0.2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</row>
    <row r="881" spans="1:11" ht="12.75" customHeight="1" x14ac:dyDescent="0.2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</row>
    <row r="882" spans="1:11" ht="12.75" customHeight="1" x14ac:dyDescent="0.2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</row>
    <row r="883" spans="1:11" ht="12.75" customHeight="1" x14ac:dyDescent="0.2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</row>
    <row r="884" spans="1:11" ht="12.75" customHeight="1" x14ac:dyDescent="0.2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</row>
    <row r="885" spans="1:11" ht="12.75" customHeight="1" x14ac:dyDescent="0.2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</row>
    <row r="886" spans="1:11" ht="12.75" customHeight="1" x14ac:dyDescent="0.2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</row>
    <row r="887" spans="1:11" ht="12.75" customHeight="1" x14ac:dyDescent="0.2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</row>
    <row r="888" spans="1:11" ht="12.75" customHeight="1" x14ac:dyDescent="0.2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</row>
    <row r="889" spans="1:11" ht="12.75" customHeight="1" x14ac:dyDescent="0.2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</row>
    <row r="890" spans="1:11" ht="12.75" customHeight="1" x14ac:dyDescent="0.2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</row>
    <row r="891" spans="1:11" ht="12.75" customHeight="1" x14ac:dyDescent="0.2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</row>
    <row r="892" spans="1:11" ht="12.75" customHeight="1" x14ac:dyDescent="0.2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</row>
    <row r="893" spans="1:11" ht="12.75" customHeight="1" x14ac:dyDescent="0.2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</row>
    <row r="894" spans="1:11" ht="12.75" customHeight="1" x14ac:dyDescent="0.2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</row>
    <row r="895" spans="1:11" ht="12.75" customHeight="1" x14ac:dyDescent="0.2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</row>
    <row r="896" spans="1:11" ht="12.75" customHeight="1" x14ac:dyDescent="0.2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</row>
    <row r="897" spans="1:11" ht="12.75" customHeight="1" x14ac:dyDescent="0.2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</row>
    <row r="898" spans="1:11" ht="12.75" customHeight="1" x14ac:dyDescent="0.2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</row>
    <row r="899" spans="1:11" ht="12.75" customHeight="1" x14ac:dyDescent="0.2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</row>
    <row r="900" spans="1:11" ht="12.75" customHeight="1" x14ac:dyDescent="0.2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</row>
    <row r="901" spans="1:11" ht="12.75" customHeight="1" x14ac:dyDescent="0.2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</row>
    <row r="902" spans="1:11" ht="12.75" customHeight="1" x14ac:dyDescent="0.2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</row>
    <row r="903" spans="1:11" ht="12.75" customHeight="1" x14ac:dyDescent="0.2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</row>
    <row r="904" spans="1:11" ht="12.75" customHeight="1" x14ac:dyDescent="0.2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</row>
    <row r="905" spans="1:11" ht="12.75" customHeight="1" x14ac:dyDescent="0.2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</row>
    <row r="906" spans="1:11" ht="12.75" customHeight="1" x14ac:dyDescent="0.2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</row>
    <row r="907" spans="1:11" ht="12.75" customHeight="1" x14ac:dyDescent="0.2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</row>
    <row r="908" spans="1:11" ht="12.75" customHeight="1" x14ac:dyDescent="0.2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</row>
    <row r="909" spans="1:11" ht="12.75" customHeight="1" x14ac:dyDescent="0.2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</row>
    <row r="910" spans="1:11" ht="12.75" customHeight="1" x14ac:dyDescent="0.2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</row>
    <row r="911" spans="1:11" ht="12.75" customHeight="1" x14ac:dyDescent="0.2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</row>
    <row r="912" spans="1:11" ht="12.75" customHeight="1" x14ac:dyDescent="0.2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</row>
    <row r="913" spans="1:11" ht="12.75" customHeight="1" x14ac:dyDescent="0.2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</row>
    <row r="914" spans="1:11" ht="12.75" customHeight="1" x14ac:dyDescent="0.2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</row>
    <row r="915" spans="1:11" ht="12.75" customHeight="1" x14ac:dyDescent="0.2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</row>
    <row r="916" spans="1:11" ht="12.75" customHeight="1" x14ac:dyDescent="0.2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</row>
    <row r="917" spans="1:11" ht="12.75" customHeight="1" x14ac:dyDescent="0.2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</row>
    <row r="918" spans="1:11" ht="12.75" customHeight="1" x14ac:dyDescent="0.2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</row>
    <row r="919" spans="1:11" ht="12.75" customHeight="1" x14ac:dyDescent="0.2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</row>
    <row r="920" spans="1:11" ht="12.75" customHeight="1" x14ac:dyDescent="0.2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</row>
    <row r="921" spans="1:11" ht="12.75" customHeight="1" x14ac:dyDescent="0.2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</row>
    <row r="922" spans="1:11" ht="12.75" customHeight="1" x14ac:dyDescent="0.2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</row>
    <row r="923" spans="1:11" ht="12.75" customHeight="1" x14ac:dyDescent="0.2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</row>
    <row r="924" spans="1:11" ht="12.75" customHeight="1" x14ac:dyDescent="0.2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</row>
    <row r="925" spans="1:11" ht="12.75" customHeight="1" x14ac:dyDescent="0.2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</row>
    <row r="926" spans="1:11" ht="12.75" customHeight="1" x14ac:dyDescent="0.2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</row>
    <row r="927" spans="1:11" ht="12.75" customHeight="1" x14ac:dyDescent="0.2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</row>
    <row r="928" spans="1:11" ht="12.75" customHeight="1" x14ac:dyDescent="0.2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</row>
    <row r="929" spans="1:11" ht="12.75" customHeight="1" x14ac:dyDescent="0.2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</row>
    <row r="930" spans="1:11" ht="12.75" customHeight="1" x14ac:dyDescent="0.2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</row>
    <row r="931" spans="1:11" ht="12.75" customHeight="1" x14ac:dyDescent="0.2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</row>
    <row r="932" spans="1:11" ht="12.75" customHeight="1" x14ac:dyDescent="0.2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</row>
    <row r="933" spans="1:11" ht="12.75" customHeight="1" x14ac:dyDescent="0.2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</row>
    <row r="934" spans="1:11" ht="12.75" customHeight="1" x14ac:dyDescent="0.2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</row>
    <row r="935" spans="1:11" ht="12.75" customHeight="1" x14ac:dyDescent="0.2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</row>
    <row r="936" spans="1:11" ht="12.75" customHeight="1" x14ac:dyDescent="0.2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</row>
    <row r="937" spans="1:11" ht="12.75" customHeight="1" x14ac:dyDescent="0.2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</row>
    <row r="938" spans="1:11" ht="12.75" customHeight="1" x14ac:dyDescent="0.2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</row>
    <row r="939" spans="1:11" ht="12.75" customHeight="1" x14ac:dyDescent="0.2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</row>
    <row r="940" spans="1:11" ht="12.75" customHeight="1" x14ac:dyDescent="0.2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</row>
    <row r="941" spans="1:11" ht="12.75" customHeight="1" x14ac:dyDescent="0.2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</row>
    <row r="942" spans="1:11" ht="12.75" customHeight="1" x14ac:dyDescent="0.2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</row>
    <row r="943" spans="1:11" ht="12.75" customHeight="1" x14ac:dyDescent="0.2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</row>
    <row r="944" spans="1:11" ht="12.75" customHeight="1" x14ac:dyDescent="0.2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</row>
    <row r="945" spans="1:11" ht="12.75" customHeight="1" x14ac:dyDescent="0.2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</row>
    <row r="946" spans="1:11" ht="12.75" customHeight="1" x14ac:dyDescent="0.2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</row>
    <row r="947" spans="1:11" ht="12.75" customHeight="1" x14ac:dyDescent="0.2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</row>
    <row r="948" spans="1:11" ht="12.75" customHeight="1" x14ac:dyDescent="0.2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</row>
    <row r="949" spans="1:11" ht="12.75" customHeight="1" x14ac:dyDescent="0.2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</row>
    <row r="950" spans="1:11" ht="12.75" customHeight="1" x14ac:dyDescent="0.2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</row>
    <row r="951" spans="1:11" ht="12.75" customHeight="1" x14ac:dyDescent="0.2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</row>
    <row r="952" spans="1:11" ht="12.75" customHeight="1" x14ac:dyDescent="0.2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</row>
    <row r="953" spans="1:11" ht="12.75" customHeight="1" x14ac:dyDescent="0.2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</row>
    <row r="954" spans="1:11" ht="12.75" customHeight="1" x14ac:dyDescent="0.2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</row>
    <row r="955" spans="1:11" ht="12.75" customHeight="1" x14ac:dyDescent="0.2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</row>
    <row r="956" spans="1:11" ht="12.75" customHeight="1" x14ac:dyDescent="0.2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</row>
    <row r="957" spans="1:11" ht="12.75" customHeight="1" x14ac:dyDescent="0.2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</row>
    <row r="958" spans="1:11" ht="12.75" customHeight="1" x14ac:dyDescent="0.2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</row>
    <row r="959" spans="1:11" ht="12.75" customHeight="1" x14ac:dyDescent="0.2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</row>
    <row r="960" spans="1:11" ht="12.75" customHeight="1" x14ac:dyDescent="0.2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</row>
    <row r="961" spans="1:11" ht="12.75" customHeight="1" x14ac:dyDescent="0.2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</row>
    <row r="962" spans="1:11" ht="12.75" customHeight="1" x14ac:dyDescent="0.2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</row>
    <row r="963" spans="1:11" ht="12.75" customHeight="1" x14ac:dyDescent="0.2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</row>
    <row r="964" spans="1:11" ht="12.75" customHeight="1" x14ac:dyDescent="0.2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</row>
    <row r="965" spans="1:11" ht="12.75" customHeight="1" x14ac:dyDescent="0.2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</row>
    <row r="966" spans="1:11" ht="12.75" customHeight="1" x14ac:dyDescent="0.2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</row>
    <row r="967" spans="1:11" ht="12.75" customHeight="1" x14ac:dyDescent="0.2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</row>
    <row r="968" spans="1:11" ht="12.75" customHeight="1" x14ac:dyDescent="0.2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</row>
    <row r="969" spans="1:11" ht="12.75" customHeight="1" x14ac:dyDescent="0.2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</row>
    <row r="970" spans="1:11" ht="12.75" customHeight="1" x14ac:dyDescent="0.2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</row>
    <row r="971" spans="1:11" ht="12.75" customHeight="1" x14ac:dyDescent="0.2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</row>
    <row r="972" spans="1:11" ht="12.75" customHeight="1" x14ac:dyDescent="0.2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</row>
    <row r="973" spans="1:11" ht="12.75" customHeight="1" x14ac:dyDescent="0.2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</row>
    <row r="974" spans="1:11" ht="12.75" customHeight="1" x14ac:dyDescent="0.2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</row>
    <row r="975" spans="1:11" ht="12.75" customHeight="1" x14ac:dyDescent="0.2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</row>
    <row r="976" spans="1:11" ht="12.75" customHeight="1" x14ac:dyDescent="0.2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</row>
    <row r="977" spans="1:11" ht="12.75" customHeight="1" x14ac:dyDescent="0.2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</row>
    <row r="978" spans="1:11" ht="12.75" customHeight="1" x14ac:dyDescent="0.2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</row>
    <row r="979" spans="1:11" ht="12.75" customHeight="1" x14ac:dyDescent="0.2">
      <c r="A979" s="96"/>
      <c r="B979" s="96"/>
      <c r="C979" s="96"/>
      <c r="D979" s="96"/>
      <c r="E979" s="96"/>
      <c r="F979" s="96"/>
      <c r="G979" s="96"/>
      <c r="H979" s="96"/>
      <c r="I979" s="96"/>
      <c r="J979" s="96"/>
      <c r="K979" s="96"/>
    </row>
    <row r="980" spans="1:11" ht="12.75" customHeight="1" x14ac:dyDescent="0.2">
      <c r="A980" s="96"/>
      <c r="B980" s="96"/>
      <c r="C980" s="96"/>
      <c r="D980" s="96"/>
      <c r="E980" s="96"/>
      <c r="F980" s="96"/>
      <c r="G980" s="96"/>
      <c r="H980" s="96"/>
      <c r="I980" s="96"/>
      <c r="J980" s="96"/>
      <c r="K980" s="96"/>
    </row>
    <row r="981" spans="1:11" ht="12.75" customHeight="1" x14ac:dyDescent="0.2">
      <c r="A981" s="96"/>
      <c r="B981" s="96"/>
      <c r="C981" s="96"/>
      <c r="D981" s="96"/>
      <c r="E981" s="96"/>
      <c r="F981" s="96"/>
      <c r="G981" s="96"/>
      <c r="H981" s="96"/>
      <c r="I981" s="96"/>
      <c r="J981" s="96"/>
      <c r="K981" s="96"/>
    </row>
    <row r="982" spans="1:11" ht="12.75" customHeight="1" x14ac:dyDescent="0.2">
      <c r="A982" s="96"/>
      <c r="B982" s="96"/>
      <c r="C982" s="96"/>
      <c r="D982" s="96"/>
      <c r="E982" s="96"/>
      <c r="F982" s="96"/>
      <c r="G982" s="96"/>
      <c r="H982" s="96"/>
      <c r="I982" s="96"/>
      <c r="J982" s="96"/>
      <c r="K982" s="96"/>
    </row>
    <row r="983" spans="1:11" ht="12.75" customHeight="1" x14ac:dyDescent="0.2">
      <c r="A983" s="96"/>
      <c r="B983" s="96"/>
      <c r="C983" s="96"/>
      <c r="D983" s="96"/>
      <c r="E983" s="96"/>
      <c r="F983" s="96"/>
      <c r="G983" s="96"/>
      <c r="H983" s="96"/>
      <c r="I983" s="96"/>
      <c r="J983" s="96"/>
      <c r="K983" s="96"/>
    </row>
    <row r="984" spans="1:11" ht="12.75" customHeight="1" x14ac:dyDescent="0.2">
      <c r="A984" s="96"/>
      <c r="B984" s="96"/>
      <c r="C984" s="96"/>
      <c r="D984" s="96"/>
      <c r="E984" s="96"/>
      <c r="F984" s="96"/>
      <c r="G984" s="96"/>
      <c r="H984" s="96"/>
      <c r="I984" s="96"/>
      <c r="J984" s="96"/>
      <c r="K984" s="96"/>
    </row>
    <row r="985" spans="1:11" ht="12.75" customHeight="1" x14ac:dyDescent="0.2">
      <c r="A985" s="96"/>
      <c r="B985" s="96"/>
      <c r="C985" s="96"/>
      <c r="D985" s="96"/>
      <c r="E985" s="96"/>
      <c r="F985" s="96"/>
      <c r="G985" s="96"/>
      <c r="H985" s="96"/>
      <c r="I985" s="96"/>
      <c r="J985" s="96"/>
      <c r="K985" s="96"/>
    </row>
    <row r="986" spans="1:11" ht="12.75" customHeight="1" x14ac:dyDescent="0.2">
      <c r="A986" s="96"/>
      <c r="B986" s="96"/>
      <c r="C986" s="96"/>
      <c r="D986" s="96"/>
      <c r="E986" s="96"/>
      <c r="F986" s="96"/>
      <c r="G986" s="96"/>
      <c r="H986" s="96"/>
      <c r="I986" s="96"/>
      <c r="J986" s="96"/>
      <c r="K986" s="96"/>
    </row>
    <row r="987" spans="1:11" ht="12.75" customHeight="1" x14ac:dyDescent="0.2">
      <c r="A987" s="96"/>
      <c r="B987" s="96"/>
      <c r="C987" s="96"/>
      <c r="D987" s="96"/>
      <c r="E987" s="96"/>
      <c r="F987" s="96"/>
      <c r="G987" s="96"/>
      <c r="H987" s="96"/>
      <c r="I987" s="96"/>
      <c r="J987" s="96"/>
      <c r="K987" s="96"/>
    </row>
    <row r="988" spans="1:11" ht="12.75" customHeight="1" x14ac:dyDescent="0.2">
      <c r="A988" s="96"/>
      <c r="B988" s="96"/>
      <c r="C988" s="96"/>
      <c r="D988" s="96"/>
      <c r="E988" s="96"/>
      <c r="F988" s="96"/>
      <c r="G988" s="96"/>
      <c r="H988" s="96"/>
      <c r="I988" s="96"/>
      <c r="J988" s="96"/>
      <c r="K988" s="96"/>
    </row>
    <row r="989" spans="1:11" ht="12.75" customHeight="1" x14ac:dyDescent="0.2">
      <c r="A989" s="96"/>
      <c r="B989" s="96"/>
      <c r="C989" s="96"/>
      <c r="D989" s="96"/>
      <c r="E989" s="96"/>
      <c r="F989" s="96"/>
      <c r="G989" s="96"/>
      <c r="H989" s="96"/>
      <c r="I989" s="96"/>
      <c r="J989" s="96"/>
      <c r="K989" s="96"/>
    </row>
    <row r="990" spans="1:11" ht="12.75" customHeight="1" x14ac:dyDescent="0.2">
      <c r="A990" s="96"/>
      <c r="B990" s="96"/>
      <c r="C990" s="96"/>
      <c r="D990" s="96"/>
      <c r="E990" s="96"/>
      <c r="F990" s="96"/>
      <c r="G990" s="96"/>
      <c r="H990" s="96"/>
      <c r="I990" s="96"/>
      <c r="J990" s="96"/>
      <c r="K990" s="96"/>
    </row>
    <row r="991" spans="1:11" ht="12.75" customHeight="1" x14ac:dyDescent="0.2">
      <c r="A991" s="96"/>
      <c r="B991" s="96"/>
      <c r="C991" s="96"/>
      <c r="D991" s="96"/>
      <c r="E991" s="96"/>
      <c r="F991" s="96"/>
      <c r="G991" s="96"/>
      <c r="H991" s="96"/>
      <c r="I991" s="96"/>
      <c r="J991" s="96"/>
      <c r="K991" s="96"/>
    </row>
    <row r="992" spans="1:11" ht="12.75" customHeight="1" x14ac:dyDescent="0.2">
      <c r="A992" s="96"/>
      <c r="B992" s="96"/>
      <c r="C992" s="96"/>
      <c r="D992" s="96"/>
      <c r="E992" s="96"/>
      <c r="F992" s="96"/>
      <c r="G992" s="96"/>
      <c r="H992" s="96"/>
      <c r="I992" s="96"/>
      <c r="J992" s="96"/>
      <c r="K992" s="96"/>
    </row>
    <row r="993" spans="1:11" ht="12.75" customHeight="1" x14ac:dyDescent="0.2">
      <c r="A993" s="96"/>
      <c r="B993" s="96"/>
      <c r="C993" s="96"/>
      <c r="D993" s="96"/>
      <c r="E993" s="96"/>
      <c r="F993" s="96"/>
      <c r="G993" s="96"/>
      <c r="H993" s="96"/>
      <c r="I993" s="96"/>
      <c r="J993" s="96"/>
      <c r="K993" s="96"/>
    </row>
    <row r="994" spans="1:11" ht="12.75" customHeight="1" x14ac:dyDescent="0.2">
      <c r="A994" s="96"/>
      <c r="B994" s="96"/>
      <c r="C994" s="96"/>
      <c r="D994" s="96"/>
      <c r="E994" s="96"/>
      <c r="F994" s="96"/>
      <c r="G994" s="96"/>
      <c r="H994" s="96"/>
      <c r="I994" s="96"/>
      <c r="J994" s="96"/>
      <c r="K994" s="96"/>
    </row>
    <row r="995" spans="1:11" ht="12.75" customHeight="1" x14ac:dyDescent="0.2">
      <c r="A995" s="96"/>
      <c r="B995" s="96"/>
      <c r="C995" s="96"/>
      <c r="D995" s="96"/>
      <c r="E995" s="96"/>
      <c r="F995" s="96"/>
      <c r="G995" s="96"/>
      <c r="H995" s="96"/>
      <c r="I995" s="96"/>
      <c r="J995" s="96"/>
      <c r="K995" s="96"/>
    </row>
    <row r="996" spans="1:11" ht="12.75" customHeight="1" x14ac:dyDescent="0.2">
      <c r="A996" s="96"/>
      <c r="B996" s="96"/>
      <c r="C996" s="96"/>
      <c r="D996" s="96"/>
      <c r="E996" s="96"/>
      <c r="F996" s="96"/>
      <c r="G996" s="96"/>
      <c r="H996" s="96"/>
      <c r="I996" s="96"/>
      <c r="J996" s="96"/>
      <c r="K996" s="96"/>
    </row>
    <row r="997" spans="1:11" ht="12.75" customHeight="1" x14ac:dyDescent="0.2">
      <c r="A997" s="96"/>
      <c r="B997" s="96"/>
      <c r="C997" s="96"/>
      <c r="D997" s="96"/>
      <c r="E997" s="96"/>
      <c r="F997" s="96"/>
      <c r="G997" s="96"/>
      <c r="H997" s="96"/>
      <c r="I997" s="96"/>
      <c r="J997" s="96"/>
      <c r="K997" s="96"/>
    </row>
    <row r="998" spans="1:11" ht="12.75" customHeight="1" x14ac:dyDescent="0.2">
      <c r="A998" s="96"/>
      <c r="B998" s="96"/>
      <c r="C998" s="96"/>
      <c r="D998" s="96"/>
      <c r="E998" s="96"/>
      <c r="F998" s="96"/>
      <c r="G998" s="96"/>
      <c r="H998" s="96"/>
      <c r="I998" s="96"/>
      <c r="J998" s="96"/>
      <c r="K998" s="96"/>
    </row>
    <row r="999" spans="1:11" ht="12.75" customHeight="1" x14ac:dyDescent="0.2">
      <c r="A999" s="96"/>
      <c r="B999" s="96"/>
      <c r="C999" s="96"/>
      <c r="D999" s="96"/>
      <c r="E999" s="96"/>
      <c r="F999" s="96"/>
      <c r="G999" s="96"/>
      <c r="H999" s="96"/>
      <c r="I999" s="96"/>
      <c r="J999" s="96"/>
      <c r="K999" s="96"/>
    </row>
    <row r="1000" spans="1:11" ht="12.75" customHeight="1" x14ac:dyDescent="0.2">
      <c r="A1000" s="96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</row>
    <row r="1001" spans="1:11" ht="12.75" customHeight="1" x14ac:dyDescent="0.2">
      <c r="A1001" s="96"/>
      <c r="B1001" s="96"/>
      <c r="C1001" s="96"/>
      <c r="D1001" s="96"/>
      <c r="E1001" s="96"/>
      <c r="F1001" s="96"/>
      <c r="G1001" s="96"/>
      <c r="H1001" s="96"/>
      <c r="I1001" s="96"/>
      <c r="J1001" s="96"/>
      <c r="K1001" s="96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171D6A78-B7A8-4C15-BF63-A9636B9E6825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abSelected="1" zoomScale="150" zoomScaleNormal="150" workbookViewId="0">
      <selection activeCell="F32" sqref="F32"/>
    </sheetView>
  </sheetViews>
  <sheetFormatPr defaultColWidth="17.28515625" defaultRowHeight="15" customHeight="1" x14ac:dyDescent="0.2"/>
  <cols>
    <col min="1" max="1" width="2.7109375" style="62" customWidth="1"/>
    <col min="2" max="2" width="8.85546875" style="62" customWidth="1"/>
    <col min="3" max="3" width="15.42578125" style="62" customWidth="1"/>
    <col min="4" max="4" width="12.140625" style="62" customWidth="1"/>
    <col min="5" max="5" width="5.7109375" style="62" customWidth="1"/>
    <col min="6" max="6" width="10.42578125" style="62" customWidth="1"/>
    <col min="7" max="7" width="9.140625" style="62" customWidth="1"/>
    <col min="8" max="8" width="10" style="62" customWidth="1"/>
    <col min="9" max="9" width="1.7109375" style="62" customWidth="1"/>
    <col min="10" max="10" width="4.7109375" style="62" customWidth="1"/>
    <col min="11" max="11" width="10.140625" style="62" customWidth="1"/>
    <col min="12" max="26" width="6.7109375" style="62" customWidth="1"/>
    <col min="27" max="16384" width="17.28515625" style="62"/>
  </cols>
  <sheetData>
    <row r="1" spans="1:26" ht="27" customHeight="1" x14ac:dyDescent="0.25">
      <c r="A1" s="266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96"/>
    </row>
    <row r="2" spans="1:26" ht="16.5" customHeight="1" thickBot="1" x14ac:dyDescent="0.3">
      <c r="A2" s="97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ht="6" customHeight="1" x14ac:dyDescent="0.25">
      <c r="A3" s="100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26" ht="12.75" customHeight="1" x14ac:dyDescent="0.2">
      <c r="A4" s="96"/>
      <c r="B4" s="138"/>
      <c r="C4" s="100" t="s">
        <v>4</v>
      </c>
      <c r="D4" s="150"/>
      <c r="E4" s="151"/>
      <c r="F4" s="153"/>
      <c r="G4" s="152"/>
      <c r="H4" s="100" t="s">
        <v>104</v>
      </c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2.75" customHeight="1" x14ac:dyDescent="0.2">
      <c r="A5" s="96"/>
      <c r="B5" s="96"/>
      <c r="C5" s="101" t="s">
        <v>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5.75" customHeight="1" x14ac:dyDescent="0.2">
      <c r="A6" s="96"/>
      <c r="C6" s="100" t="s">
        <v>102</v>
      </c>
      <c r="D6" s="208" t="s">
        <v>108</v>
      </c>
      <c r="E6" s="207"/>
      <c r="F6" s="207"/>
      <c r="G6" s="207"/>
      <c r="H6" s="20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ht="12.75" customHeight="1" x14ac:dyDescent="0.2">
      <c r="A7" s="267" t="s">
        <v>152</v>
      </c>
      <c r="B7" s="268"/>
      <c r="C7" s="125"/>
      <c r="D7" s="125"/>
      <c r="E7" s="125"/>
      <c r="F7" s="125"/>
      <c r="G7" s="125"/>
      <c r="H7" s="125"/>
      <c r="I7" s="125"/>
      <c r="J7" s="125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25.5" customHeight="1" x14ac:dyDescent="0.2">
      <c r="A8" s="102"/>
      <c r="B8" s="103"/>
      <c r="C8" s="103"/>
      <c r="D8" s="104" t="s">
        <v>18</v>
      </c>
      <c r="E8" s="105" t="s">
        <v>19</v>
      </c>
      <c r="F8" s="105" t="s">
        <v>20</v>
      </c>
      <c r="G8" s="105" t="s">
        <v>21</v>
      </c>
      <c r="H8" s="105" t="s">
        <v>22</v>
      </c>
      <c r="I8" s="106"/>
      <c r="J8" s="10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2.75" customHeight="1" x14ac:dyDescent="0.2">
      <c r="A9" s="66" t="s">
        <v>120</v>
      </c>
      <c r="B9" s="96"/>
      <c r="C9" s="96"/>
      <c r="D9" s="139">
        <v>400</v>
      </c>
      <c r="E9" s="107" t="s">
        <v>25</v>
      </c>
      <c r="F9" s="140">
        <v>480</v>
      </c>
      <c r="G9" s="108" t="s">
        <v>32</v>
      </c>
      <c r="H9" s="93">
        <f>D9*(F9/100)</f>
        <v>1920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4.5" customHeight="1" x14ac:dyDescent="0.2">
      <c r="A10" s="96"/>
      <c r="B10" s="96"/>
      <c r="C10" s="96"/>
      <c r="D10" s="100"/>
      <c r="E10" s="100"/>
      <c r="F10" s="100" t="s">
        <v>34</v>
      </c>
      <c r="G10" s="100"/>
      <c r="H10" s="109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12.75" customHeight="1" x14ac:dyDescent="0.2">
      <c r="A11" s="125" t="s">
        <v>35</v>
      </c>
      <c r="B11" s="125"/>
      <c r="C11" s="125"/>
      <c r="D11" s="125"/>
      <c r="E11" s="125"/>
      <c r="F11" s="125"/>
      <c r="G11" s="125"/>
      <c r="H11" s="126"/>
      <c r="I11" s="125"/>
      <c r="J11" s="125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12.75" customHeight="1" x14ac:dyDescent="0.2">
      <c r="A12" s="102"/>
      <c r="B12" s="103"/>
      <c r="C12" s="103"/>
      <c r="D12" s="105" t="s">
        <v>36</v>
      </c>
      <c r="E12" s="105" t="s">
        <v>37</v>
      </c>
      <c r="F12" s="105" t="s">
        <v>38</v>
      </c>
      <c r="G12" s="105" t="s">
        <v>39</v>
      </c>
      <c r="H12" s="105" t="s">
        <v>40</v>
      </c>
      <c r="I12" s="110"/>
      <c r="J12" s="11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12.75" customHeight="1" x14ac:dyDescent="0.2">
      <c r="A13" s="100" t="s">
        <v>41</v>
      </c>
      <c r="B13" s="111"/>
      <c r="C13" s="96"/>
      <c r="D13" s="100"/>
      <c r="E13" s="100"/>
      <c r="F13" s="100"/>
      <c r="G13" s="100"/>
      <c r="H13" s="100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26" ht="12.75" customHeight="1" x14ac:dyDescent="0.2">
      <c r="A14" s="96"/>
      <c r="B14" s="100" t="s">
        <v>43</v>
      </c>
      <c r="C14" s="100"/>
      <c r="D14" s="142">
        <v>100</v>
      </c>
      <c r="E14" s="107" t="s">
        <v>25</v>
      </c>
      <c r="F14" s="141">
        <v>1950</v>
      </c>
      <c r="G14" s="108" t="s">
        <v>32</v>
      </c>
      <c r="H14" s="154">
        <f>D14*(F14/100)</f>
        <v>1950</v>
      </c>
      <c r="I14" s="112"/>
      <c r="J14" s="96"/>
      <c r="K14" s="96"/>
    </row>
    <row r="15" spans="1:26" ht="12.75" customHeight="1" x14ac:dyDescent="0.2">
      <c r="A15" s="96"/>
      <c r="B15" s="100" t="s">
        <v>45</v>
      </c>
      <c r="C15" s="100"/>
      <c r="D15" s="107"/>
      <c r="E15" s="107"/>
      <c r="F15" s="141">
        <v>3</v>
      </c>
      <c r="G15" s="107" t="s">
        <v>46</v>
      </c>
      <c r="H15" s="154">
        <f>F15</f>
        <v>3</v>
      </c>
      <c r="I15" s="112"/>
      <c r="J15" s="96"/>
      <c r="K15" s="96"/>
    </row>
    <row r="16" spans="1:26" ht="12.75" customHeight="1" x14ac:dyDescent="0.2">
      <c r="A16" s="96"/>
      <c r="B16" s="100" t="s">
        <v>47</v>
      </c>
      <c r="C16" s="100"/>
      <c r="D16" s="107"/>
      <c r="E16" s="107"/>
      <c r="F16" s="107"/>
      <c r="G16" s="107"/>
      <c r="H16" s="94">
        <f>SUM(H14:H15)</f>
        <v>1953</v>
      </c>
      <c r="I16" s="96"/>
      <c r="J16" s="96"/>
      <c r="K16" s="96"/>
    </row>
    <row r="17" spans="1:26" ht="12.75" customHeight="1" x14ac:dyDescent="0.2">
      <c r="A17" s="125" t="s">
        <v>48</v>
      </c>
      <c r="B17" s="127"/>
      <c r="C17" s="127"/>
      <c r="D17" s="127"/>
      <c r="E17" s="127"/>
      <c r="F17" s="127"/>
      <c r="G17" s="127"/>
      <c r="H17" s="127"/>
      <c r="I17" s="128"/>
      <c r="J17" s="127"/>
      <c r="K17" s="96"/>
    </row>
    <row r="18" spans="1:26" ht="12.75" customHeight="1" x14ac:dyDescent="0.2">
      <c r="A18" s="96"/>
      <c r="B18" s="100" t="s">
        <v>49</v>
      </c>
      <c r="C18" s="113"/>
      <c r="D18" s="143">
        <v>2</v>
      </c>
      <c r="E18" s="107" t="s">
        <v>50</v>
      </c>
      <c r="F18" s="100" t="s">
        <v>51</v>
      </c>
      <c r="G18" s="96"/>
      <c r="H18" s="155">
        <f>H19/D18</f>
        <v>150</v>
      </c>
      <c r="I18" s="96"/>
      <c r="J18" s="107" t="s">
        <v>52</v>
      </c>
      <c r="K18" s="96"/>
    </row>
    <row r="19" spans="1:26" ht="12.75" customHeight="1" x14ac:dyDescent="0.2">
      <c r="A19" s="96"/>
      <c r="B19" s="100" t="s">
        <v>53</v>
      </c>
      <c r="C19" s="114"/>
      <c r="D19" s="144">
        <v>3.5</v>
      </c>
      <c r="E19" s="107" t="s">
        <v>54</v>
      </c>
      <c r="F19" s="100" t="s">
        <v>55</v>
      </c>
      <c r="G19" s="114"/>
      <c r="H19" s="155">
        <f>D9-D14</f>
        <v>300</v>
      </c>
      <c r="I19" s="96"/>
      <c r="J19" s="107" t="s">
        <v>56</v>
      </c>
      <c r="K19" s="96"/>
    </row>
    <row r="20" spans="1:26" ht="12.75" customHeight="1" x14ac:dyDescent="0.2">
      <c r="A20" s="125" t="s">
        <v>57</v>
      </c>
      <c r="B20" s="127"/>
      <c r="C20" s="127"/>
      <c r="D20" s="127"/>
      <c r="E20" s="127"/>
      <c r="F20" s="125"/>
      <c r="G20" s="127"/>
      <c r="H20" s="129"/>
      <c r="I20" s="127"/>
      <c r="J20" s="130"/>
      <c r="K20" s="96"/>
    </row>
    <row r="21" spans="1:26" ht="12.75" customHeight="1" x14ac:dyDescent="0.2">
      <c r="A21" s="115" t="s">
        <v>58</v>
      </c>
      <c r="B21" s="96"/>
      <c r="C21" s="116"/>
      <c r="D21" s="96"/>
      <c r="E21" s="96"/>
      <c r="F21" s="96"/>
      <c r="G21" s="96"/>
      <c r="H21" s="112"/>
      <c r="I21" s="96"/>
      <c r="J21" s="96"/>
      <c r="K21" s="96"/>
    </row>
    <row r="22" spans="1:26" ht="12.75" customHeight="1" x14ac:dyDescent="0.2">
      <c r="A22" s="96"/>
      <c r="B22" s="100" t="s">
        <v>59</v>
      </c>
      <c r="C22" s="100"/>
      <c r="D22" s="96"/>
      <c r="E22" s="96"/>
      <c r="F22" s="96"/>
      <c r="G22" s="96"/>
      <c r="H22" s="146">
        <v>1.7</v>
      </c>
      <c r="I22" s="112"/>
      <c r="J22" s="96"/>
      <c r="K22" s="96"/>
    </row>
    <row r="23" spans="1:26" ht="12.75" customHeight="1" x14ac:dyDescent="0.2">
      <c r="A23" s="96"/>
      <c r="B23" s="100" t="s">
        <v>60</v>
      </c>
      <c r="C23" s="96"/>
      <c r="D23" s="100"/>
      <c r="E23" s="96"/>
      <c r="F23" s="96"/>
      <c r="G23" s="100"/>
      <c r="H23" s="213">
        <v>274.79000000000002</v>
      </c>
      <c r="I23" s="112"/>
      <c r="J23" s="96"/>
      <c r="K23" s="96"/>
    </row>
    <row r="24" spans="1:26" ht="12.75" customHeight="1" x14ac:dyDescent="0.2">
      <c r="A24" s="96"/>
      <c r="B24" s="100" t="s">
        <v>61</v>
      </c>
      <c r="C24" s="96"/>
      <c r="D24" s="96"/>
      <c r="E24" s="96"/>
      <c r="F24" s="96"/>
      <c r="G24" s="96"/>
      <c r="H24" s="212">
        <v>0.85</v>
      </c>
      <c r="I24" s="112"/>
      <c r="J24" s="96"/>
      <c r="K24" s="96"/>
    </row>
    <row r="25" spans="1:26" ht="12.75" customHeight="1" x14ac:dyDescent="0.2">
      <c r="A25" s="125" t="s">
        <v>62</v>
      </c>
      <c r="B25" s="127"/>
      <c r="C25" s="127"/>
      <c r="D25" s="127"/>
      <c r="E25" s="127"/>
      <c r="F25" s="127"/>
      <c r="G25" s="127"/>
      <c r="H25" s="127"/>
      <c r="I25" s="128"/>
      <c r="J25" s="127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2.75" customHeight="1" x14ac:dyDescent="0.2">
      <c r="A26" s="96"/>
      <c r="B26" s="100" t="s">
        <v>63</v>
      </c>
      <c r="C26" s="96"/>
      <c r="D26" s="142">
        <v>6</v>
      </c>
      <c r="E26" s="107" t="s">
        <v>64</v>
      </c>
      <c r="F26" s="117"/>
      <c r="G26" s="108"/>
      <c r="H26" s="154">
        <f>H16*(D26/100)</f>
        <v>117.17999999999999</v>
      </c>
      <c r="I26" s="112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2.75" customHeight="1" x14ac:dyDescent="0.2">
      <c r="A27" s="96"/>
      <c r="B27" s="100" t="s">
        <v>65</v>
      </c>
      <c r="C27" s="96"/>
      <c r="D27" s="157">
        <f>H16</f>
        <v>1953</v>
      </c>
      <c r="E27" s="107" t="s">
        <v>66</v>
      </c>
      <c r="F27" s="142">
        <v>7</v>
      </c>
      <c r="G27" s="108" t="s">
        <v>67</v>
      </c>
      <c r="H27" s="154">
        <f>D27*(F27/100)*(H$18/365)</f>
        <v>56.182191780821917</v>
      </c>
      <c r="I27" s="118" t="s">
        <v>68</v>
      </c>
      <c r="J27" s="96"/>
      <c r="K27" s="96"/>
    </row>
    <row r="28" spans="1:26" ht="12.75" customHeight="1" x14ac:dyDescent="0.2">
      <c r="A28" s="96"/>
      <c r="B28" s="100" t="s">
        <v>69</v>
      </c>
      <c r="C28" s="96"/>
      <c r="D28" s="157">
        <f>0.5*H23</f>
        <v>137.39500000000001</v>
      </c>
      <c r="E28" s="107" t="s">
        <v>66</v>
      </c>
      <c r="F28" s="142">
        <v>7</v>
      </c>
      <c r="G28" s="108" t="s">
        <v>67</v>
      </c>
      <c r="H28" s="154">
        <f>(D28)*(F28/100)*(H$18/365)</f>
        <v>3.9524589041095894</v>
      </c>
      <c r="I28" s="118" t="s">
        <v>68</v>
      </c>
      <c r="J28" s="96"/>
      <c r="K28" s="96"/>
    </row>
    <row r="29" spans="1:26" ht="12.75" customHeight="1" x14ac:dyDescent="0.2">
      <c r="A29" s="96"/>
      <c r="B29" s="100" t="s">
        <v>70</v>
      </c>
      <c r="C29" s="96"/>
      <c r="D29" s="145">
        <v>750</v>
      </c>
      <c r="E29" s="107" t="s">
        <v>25</v>
      </c>
      <c r="F29" s="141">
        <v>60</v>
      </c>
      <c r="G29" s="108" t="s">
        <v>71</v>
      </c>
      <c r="H29" s="154">
        <f>D29*(F29/2000)</f>
        <v>22.5</v>
      </c>
      <c r="I29" s="112"/>
      <c r="J29" s="96"/>
      <c r="K29" s="96"/>
    </row>
    <row r="30" spans="1:26" ht="12.75" customHeight="1" x14ac:dyDescent="0.2">
      <c r="A30" s="96"/>
      <c r="B30" s="100" t="s">
        <v>72</v>
      </c>
      <c r="C30" s="96"/>
      <c r="D30" s="107"/>
      <c r="E30" s="107"/>
      <c r="F30" s="141">
        <v>14</v>
      </c>
      <c r="G30" s="108" t="s">
        <v>46</v>
      </c>
      <c r="H30" s="154">
        <f t="shared" ref="H30:H35" si="0">F30</f>
        <v>14</v>
      </c>
      <c r="I30" s="96"/>
      <c r="J30" s="111"/>
      <c r="K30" s="96"/>
    </row>
    <row r="31" spans="1:26" ht="12.75" customHeight="1" x14ac:dyDescent="0.2">
      <c r="A31" s="96"/>
      <c r="B31" s="100" t="s">
        <v>73</v>
      </c>
      <c r="C31" s="96"/>
      <c r="D31" s="107"/>
      <c r="E31" s="107"/>
      <c r="F31" s="141">
        <v>25</v>
      </c>
      <c r="G31" s="108" t="s">
        <v>46</v>
      </c>
      <c r="H31" s="154">
        <f t="shared" si="0"/>
        <v>25</v>
      </c>
      <c r="I31" s="112"/>
      <c r="J31" s="96"/>
      <c r="K31" s="96"/>
    </row>
    <row r="32" spans="1:26" ht="12.75" customHeight="1" x14ac:dyDescent="0.2">
      <c r="A32" s="96"/>
      <c r="B32" s="269" t="s">
        <v>74</v>
      </c>
      <c r="C32" s="261"/>
      <c r="D32" s="261"/>
      <c r="E32" s="107"/>
      <c r="F32" s="141">
        <v>0</v>
      </c>
      <c r="G32" s="108" t="s">
        <v>75</v>
      </c>
      <c r="H32" s="154">
        <f t="shared" si="0"/>
        <v>0</v>
      </c>
      <c r="I32" s="112"/>
      <c r="J32" s="96"/>
      <c r="K32" s="96"/>
    </row>
    <row r="33" spans="1:26" ht="12.75" customHeight="1" x14ac:dyDescent="0.2">
      <c r="A33" s="96"/>
      <c r="B33" s="100" t="s">
        <v>76</v>
      </c>
      <c r="C33" s="96"/>
      <c r="D33" s="96"/>
      <c r="E33" s="107"/>
      <c r="F33" s="141">
        <v>20</v>
      </c>
      <c r="G33" s="108" t="s">
        <v>46</v>
      </c>
      <c r="H33" s="154">
        <f t="shared" si="0"/>
        <v>20</v>
      </c>
      <c r="I33" s="112"/>
      <c r="J33" s="96"/>
      <c r="K33" s="96"/>
    </row>
    <row r="34" spans="1:26" ht="12.75" customHeight="1" x14ac:dyDescent="0.2">
      <c r="A34" s="96"/>
      <c r="B34" s="100" t="s">
        <v>77</v>
      </c>
      <c r="C34" s="96"/>
      <c r="D34" s="96"/>
      <c r="E34" s="107"/>
      <c r="F34" s="141">
        <v>25</v>
      </c>
      <c r="G34" s="107" t="s">
        <v>46</v>
      </c>
      <c r="H34" s="154">
        <f t="shared" si="0"/>
        <v>25</v>
      </c>
      <c r="I34" s="112"/>
      <c r="J34" s="96"/>
      <c r="K34" s="96"/>
    </row>
    <row r="35" spans="1:26" ht="12.75" customHeight="1" x14ac:dyDescent="0.2">
      <c r="A35" s="96"/>
      <c r="B35" s="100" t="s">
        <v>78</v>
      </c>
      <c r="C35" s="96"/>
      <c r="D35" s="107"/>
      <c r="E35" s="107"/>
      <c r="F35" s="147">
        <v>35</v>
      </c>
      <c r="G35" s="108" t="s">
        <v>46</v>
      </c>
      <c r="H35" s="158">
        <f t="shared" si="0"/>
        <v>35</v>
      </c>
      <c r="I35" s="112"/>
      <c r="J35" s="96"/>
      <c r="K35" s="96"/>
    </row>
    <row r="36" spans="1:26" ht="12.75" customHeight="1" x14ac:dyDescent="0.2">
      <c r="A36" s="96"/>
      <c r="B36" s="119" t="s">
        <v>79</v>
      </c>
      <c r="C36" s="87"/>
      <c r="D36" s="120"/>
      <c r="E36" s="120"/>
      <c r="F36" s="120"/>
      <c r="G36" s="120"/>
      <c r="H36" s="94">
        <f>SUM(H26:H35)</f>
        <v>318.81465068493151</v>
      </c>
      <c r="I36" s="112"/>
      <c r="J36" s="96"/>
      <c r="K36" s="96"/>
    </row>
    <row r="37" spans="1:26" ht="12.75" customHeight="1" x14ac:dyDescent="0.2">
      <c r="A37" s="125" t="s">
        <v>80</v>
      </c>
      <c r="B37" s="125"/>
      <c r="C37" s="125"/>
      <c r="D37" s="125"/>
      <c r="E37" s="125"/>
      <c r="F37" s="125"/>
      <c r="G37" s="125"/>
      <c r="H37" s="125"/>
      <c r="I37" s="128"/>
      <c r="J37" s="127"/>
      <c r="K37" s="96"/>
    </row>
    <row r="38" spans="1:26" ht="12.75" customHeight="1" x14ac:dyDescent="0.2">
      <c r="A38" s="115" t="s">
        <v>81</v>
      </c>
      <c r="B38" s="100"/>
      <c r="C38" s="100"/>
      <c r="D38" s="100"/>
      <c r="E38" s="100"/>
      <c r="F38" s="100"/>
      <c r="G38" s="100"/>
      <c r="H38" s="100"/>
      <c r="I38" s="112"/>
      <c r="J38" s="96"/>
      <c r="K38" s="96"/>
    </row>
    <row r="39" spans="1:26" ht="12.75" customHeight="1" x14ac:dyDescent="0.2">
      <c r="A39" s="96"/>
      <c r="B39" s="100" t="s">
        <v>82</v>
      </c>
      <c r="C39" s="96"/>
      <c r="D39" s="148">
        <v>1</v>
      </c>
      <c r="E39" s="100" t="s">
        <v>83</v>
      </c>
      <c r="F39" s="96"/>
      <c r="G39" s="121"/>
      <c r="H39" s="95">
        <f>D39*H18</f>
        <v>150</v>
      </c>
      <c r="I39" s="112"/>
      <c r="J39" s="96"/>
      <c r="K39" s="96"/>
    </row>
    <row r="40" spans="1:26" ht="12.75" customHeight="1" x14ac:dyDescent="0.2">
      <c r="A40" s="45" t="s">
        <v>103</v>
      </c>
      <c r="B40" s="133"/>
      <c r="C40" s="132"/>
      <c r="D40" s="134"/>
      <c r="E40" s="133"/>
      <c r="F40" s="132"/>
      <c r="G40" s="135"/>
      <c r="H40" s="136"/>
      <c r="I40" s="137"/>
      <c r="J40" s="132"/>
      <c r="K40" s="96"/>
    </row>
    <row r="41" spans="1:26" ht="12.75" customHeight="1" x14ac:dyDescent="0.2">
      <c r="A41" s="96"/>
      <c r="B41" s="100" t="s">
        <v>84</v>
      </c>
      <c r="C41" s="96"/>
      <c r="D41" s="96"/>
      <c r="E41" s="96"/>
      <c r="F41" s="96"/>
      <c r="G41" s="96"/>
      <c r="H41" s="95">
        <f>(H23+H46+H36)/H19</f>
        <v>2.478682168949772</v>
      </c>
      <c r="I41" s="112"/>
      <c r="J41" s="96"/>
      <c r="K41" s="96"/>
    </row>
    <row r="42" spans="1:26" ht="12.75" customHeight="1" x14ac:dyDescent="0.2">
      <c r="A42" s="125" t="s">
        <v>85</v>
      </c>
      <c r="B42" s="125"/>
      <c r="C42" s="125"/>
      <c r="D42" s="125"/>
      <c r="E42" s="125"/>
      <c r="F42" s="125"/>
      <c r="G42" s="125"/>
      <c r="H42" s="125"/>
      <c r="I42" s="128"/>
      <c r="J42" s="127"/>
      <c r="K42" s="96"/>
    </row>
    <row r="43" spans="1:26" ht="12.75" customHeight="1" x14ac:dyDescent="0.2">
      <c r="A43" s="96"/>
      <c r="B43" s="66" t="s">
        <v>153</v>
      </c>
      <c r="C43" s="96"/>
      <c r="D43" s="96"/>
      <c r="E43" s="96"/>
      <c r="F43" s="96"/>
      <c r="G43" s="96"/>
      <c r="H43" s="156">
        <f>H9</f>
        <v>1920</v>
      </c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pans="1:26" ht="12.75" customHeight="1" x14ac:dyDescent="0.2">
      <c r="A44" s="96"/>
      <c r="B44" s="100" t="s">
        <v>86</v>
      </c>
      <c r="C44" s="96"/>
      <c r="D44" s="96"/>
      <c r="E44" s="96"/>
      <c r="F44" s="96"/>
      <c r="G44" s="96"/>
      <c r="H44" s="156">
        <f>H16+H23+H36</f>
        <v>2546.6046506849316</v>
      </c>
      <c r="I44" s="96"/>
      <c r="J44" s="96"/>
      <c r="K44" s="96"/>
    </row>
    <row r="45" spans="1:26" ht="12.75" customHeight="1" x14ac:dyDescent="0.2">
      <c r="A45" s="100" t="s">
        <v>87</v>
      </c>
      <c r="B45" s="96"/>
      <c r="C45" s="100"/>
      <c r="D45" s="100"/>
      <c r="E45" s="100"/>
      <c r="F45" s="100"/>
      <c r="G45" s="100" t="s">
        <v>46</v>
      </c>
      <c r="H45" s="95">
        <f>H43-H44</f>
        <v>-626.60465068493158</v>
      </c>
      <c r="I45" s="112"/>
      <c r="J45" s="96"/>
      <c r="K45" s="96"/>
    </row>
    <row r="46" spans="1:26" ht="12.75" customHeight="1" x14ac:dyDescent="0.2">
      <c r="A46" s="96"/>
      <c r="B46" s="100" t="s">
        <v>88</v>
      </c>
      <c r="C46" s="96"/>
      <c r="D46" s="96"/>
      <c r="E46" s="96"/>
      <c r="F46" s="96"/>
      <c r="G46" s="96"/>
      <c r="H46" s="156">
        <f>H39</f>
        <v>150</v>
      </c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</row>
    <row r="47" spans="1:26" ht="12.75" customHeight="1" x14ac:dyDescent="0.2">
      <c r="A47" s="100" t="s">
        <v>89</v>
      </c>
      <c r="B47" s="96"/>
      <c r="C47" s="100"/>
      <c r="D47" s="100"/>
      <c r="E47" s="100"/>
      <c r="F47" s="100"/>
      <c r="G47" s="100" t="s">
        <v>46</v>
      </c>
      <c r="H47" s="95">
        <f>H45-H46</f>
        <v>-776.60465068493158</v>
      </c>
      <c r="I47" s="112"/>
      <c r="J47" s="96"/>
      <c r="K47" s="96"/>
    </row>
    <row r="48" spans="1:26" ht="12.75" customHeight="1" x14ac:dyDescent="0.2">
      <c r="A48" s="125" t="s">
        <v>90</v>
      </c>
      <c r="B48" s="125"/>
      <c r="C48" s="125"/>
      <c r="D48" s="125"/>
      <c r="E48" s="125"/>
      <c r="F48" s="125"/>
      <c r="G48" s="125"/>
      <c r="H48" s="126"/>
      <c r="I48" s="126"/>
      <c r="J48" s="125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1:26" ht="12.75" customHeight="1" x14ac:dyDescent="0.2">
      <c r="A49" s="96"/>
      <c r="B49" s="100" t="s">
        <v>91</v>
      </c>
      <c r="C49" s="100"/>
      <c r="D49" s="96"/>
      <c r="E49" s="96"/>
      <c r="F49" s="96"/>
      <c r="G49" s="96"/>
      <c r="H49" s="159">
        <f>(H44+H46)/(D9/100)</f>
        <v>674.1511626712329</v>
      </c>
      <c r="I49" s="109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pans="1:26" ht="12.75" customHeight="1" x14ac:dyDescent="0.2">
      <c r="A50" s="96"/>
      <c r="B50" s="100" t="s">
        <v>92</v>
      </c>
      <c r="C50" s="100"/>
      <c r="D50" s="96"/>
      <c r="E50" s="96"/>
      <c r="F50" s="96"/>
      <c r="G50" s="96"/>
      <c r="H50" s="159">
        <f>(H44+H46-H35)/(D9/100)</f>
        <v>665.4011626712329</v>
      </c>
      <c r="I50" s="96"/>
      <c r="J50" s="96"/>
      <c r="K50" s="96"/>
    </row>
    <row r="51" spans="1:26" ht="12.75" customHeight="1" x14ac:dyDescent="0.2">
      <c r="A51" s="100"/>
      <c r="B51" s="96"/>
      <c r="C51" s="100" t="s">
        <v>93</v>
      </c>
      <c r="D51" s="96"/>
      <c r="E51" s="96"/>
      <c r="F51" s="149">
        <v>100</v>
      </c>
      <c r="G51" s="100" t="s">
        <v>56</v>
      </c>
      <c r="H51" s="96"/>
      <c r="I51" s="112"/>
      <c r="J51" s="96"/>
      <c r="K51" s="96"/>
    </row>
    <row r="52" spans="1:26" ht="12.75" customHeight="1" x14ac:dyDescent="0.2">
      <c r="A52" s="96"/>
      <c r="B52" s="100" t="s">
        <v>94</v>
      </c>
      <c r="C52" s="96"/>
      <c r="D52" s="96"/>
      <c r="E52" s="96"/>
      <c r="F52" s="96"/>
      <c r="G52" s="96"/>
      <c r="H52" s="95">
        <f>(H9-H23-H36-H39-H15)/F51*100</f>
        <v>1173.3953493150684</v>
      </c>
      <c r="I52" s="96"/>
      <c r="J52" s="96"/>
      <c r="K52" s="96"/>
    </row>
    <row r="53" spans="1:26" ht="12.75" customHeight="1" x14ac:dyDescent="0.2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96"/>
    </row>
    <row r="54" spans="1:26" ht="12.75" customHeight="1" x14ac:dyDescent="0.25">
      <c r="A54" s="122" t="s">
        <v>33</v>
      </c>
      <c r="B54" s="123"/>
      <c r="C54" s="123"/>
      <c r="D54" s="123"/>
      <c r="E54" s="160" t="str">
        <f>HYPERLINK("http://fyi.extension.wisc.edu/wbic/","http://fyi.extension.wisc.edu/wbic/")</f>
        <v>http://fyi.extension.wisc.edu/wbic/</v>
      </c>
      <c r="F54" s="123"/>
      <c r="G54" s="123"/>
      <c r="H54" s="123"/>
      <c r="I54" s="123"/>
      <c r="J54" s="123"/>
      <c r="K54" s="96"/>
    </row>
    <row r="55" spans="1:26" ht="9" customHeight="1" x14ac:dyDescent="0.25">
      <c r="A55" s="122"/>
      <c r="B55" s="123"/>
      <c r="C55" s="123"/>
      <c r="D55" s="123"/>
      <c r="E55" s="124"/>
      <c r="F55" s="123"/>
      <c r="G55" s="123"/>
      <c r="H55" s="123"/>
      <c r="I55" s="123"/>
      <c r="J55" s="123"/>
      <c r="K55" s="96"/>
    </row>
    <row r="56" spans="1:26" ht="24" customHeight="1" x14ac:dyDescent="0.2">
      <c r="A56" s="270" t="s">
        <v>42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</row>
    <row r="57" spans="1:26" ht="12.75" customHeight="1" x14ac:dyDescent="0.2">
      <c r="A57" s="271" t="s">
        <v>44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</row>
    <row r="58" spans="1:26" ht="12.75" customHeight="1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</row>
    <row r="59" spans="1:26" ht="12.75" customHeight="1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</row>
    <row r="60" spans="1:26" ht="12.75" customHeight="1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</row>
    <row r="61" spans="1:26" ht="12.75" customHeight="1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</row>
    <row r="62" spans="1:26" ht="12.75" customHeight="1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</row>
    <row r="63" spans="1:26" ht="12.75" customHeight="1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</row>
    <row r="64" spans="1:26" ht="12.75" customHeight="1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</row>
    <row r="65" spans="1:11" ht="12.75" customHeight="1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</row>
    <row r="66" spans="1:11" ht="12.75" customHeight="1" x14ac:dyDescent="0.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</row>
    <row r="67" spans="1:11" ht="12.75" customHeight="1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</row>
    <row r="68" spans="1:11" ht="12.75" customHeight="1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</row>
    <row r="69" spans="1:11" ht="12.75" customHeight="1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</row>
    <row r="70" spans="1:11" ht="12.75" customHeight="1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</row>
    <row r="71" spans="1:11" ht="12.75" customHeight="1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</row>
    <row r="72" spans="1:11" ht="12.75" customHeight="1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</row>
    <row r="73" spans="1:11" ht="12.75" customHeight="1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</row>
    <row r="74" spans="1:11" ht="12.75" customHeight="1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</row>
    <row r="75" spans="1:11" ht="12.75" customHeight="1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</row>
    <row r="76" spans="1:11" ht="12.75" customHeight="1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</row>
    <row r="77" spans="1:11" ht="12.75" customHeight="1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</row>
    <row r="78" spans="1:11" ht="12.75" customHeight="1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</row>
    <row r="79" spans="1:11" ht="12.75" customHeight="1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</row>
    <row r="80" spans="1:11" ht="12.75" customHeight="1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</row>
    <row r="81" spans="1:11" ht="12.75" customHeight="1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</row>
    <row r="82" spans="1:11" ht="12.75" customHeight="1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</row>
    <row r="83" spans="1:11" ht="12.75" customHeight="1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</row>
    <row r="84" spans="1:11" ht="12.75" customHeight="1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</row>
    <row r="85" spans="1:11" ht="12.75" customHeight="1" x14ac:dyDescent="0.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</row>
    <row r="86" spans="1:11" ht="12.75" customHeight="1" x14ac:dyDescent="0.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</row>
    <row r="87" spans="1:11" ht="12.75" customHeight="1" x14ac:dyDescent="0.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</row>
    <row r="88" spans="1:11" ht="12.75" customHeight="1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</row>
    <row r="89" spans="1:11" ht="12.75" customHeight="1" x14ac:dyDescent="0.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</row>
    <row r="90" spans="1:11" ht="12.75" customHeight="1" x14ac:dyDescent="0.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</row>
    <row r="91" spans="1:11" ht="12.75" customHeight="1" x14ac:dyDescent="0.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</row>
    <row r="92" spans="1:11" ht="12.75" customHeight="1" x14ac:dyDescent="0.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</row>
    <row r="93" spans="1:11" ht="12.75" customHeight="1" x14ac:dyDescent="0.2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</row>
    <row r="94" spans="1:11" ht="12.75" customHeight="1" x14ac:dyDescent="0.2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</row>
    <row r="95" spans="1:11" ht="12.75" customHeight="1" x14ac:dyDescent="0.2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</row>
    <row r="96" spans="1:11" ht="12.75" customHeight="1" x14ac:dyDescent="0.2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</row>
    <row r="97" spans="1:11" ht="12.75" customHeight="1" x14ac:dyDescent="0.2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</row>
    <row r="98" spans="1:11" ht="12.75" customHeight="1" x14ac:dyDescent="0.2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</row>
    <row r="99" spans="1:11" ht="12.75" customHeight="1" x14ac:dyDescent="0.2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</row>
    <row r="100" spans="1:11" ht="12.75" customHeight="1" x14ac:dyDescent="0.2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</row>
    <row r="101" spans="1:11" ht="12.75" customHeight="1" x14ac:dyDescent="0.2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</row>
    <row r="102" spans="1:11" ht="12.75" customHeight="1" x14ac:dyDescent="0.2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</row>
    <row r="103" spans="1:11" ht="12.75" customHeight="1" x14ac:dyDescent="0.2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</row>
    <row r="104" spans="1:11" ht="12.75" customHeight="1" x14ac:dyDescent="0.2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</row>
    <row r="105" spans="1:11" ht="12.75" customHeight="1" x14ac:dyDescent="0.2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</row>
    <row r="106" spans="1:11" ht="12.75" customHeight="1" x14ac:dyDescent="0.2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</row>
    <row r="107" spans="1:11" ht="12.75" customHeight="1" x14ac:dyDescent="0.2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</row>
    <row r="108" spans="1:11" ht="12.75" customHeight="1" x14ac:dyDescent="0.2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</row>
    <row r="109" spans="1:11" ht="12.75" customHeight="1" x14ac:dyDescent="0.2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</row>
    <row r="110" spans="1:11" ht="12.75" customHeight="1" x14ac:dyDescent="0.2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</row>
    <row r="111" spans="1:11" ht="12.75" customHeight="1" x14ac:dyDescent="0.2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</row>
    <row r="112" spans="1:11" ht="12.75" customHeight="1" x14ac:dyDescent="0.2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</row>
    <row r="113" spans="1:11" ht="12.75" customHeight="1" x14ac:dyDescent="0.2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</row>
    <row r="114" spans="1:11" ht="12.75" customHeight="1" x14ac:dyDescent="0.2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</row>
    <row r="115" spans="1:11" ht="12.75" customHeight="1" x14ac:dyDescent="0.2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</row>
    <row r="116" spans="1:11" ht="12.75" customHeight="1" x14ac:dyDescent="0.2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</row>
    <row r="117" spans="1:11" ht="12.75" customHeight="1" x14ac:dyDescent="0.2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</row>
    <row r="118" spans="1:11" ht="12.75" customHeight="1" x14ac:dyDescent="0.2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</row>
    <row r="119" spans="1:11" ht="12.75" customHeight="1" x14ac:dyDescent="0.2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</row>
    <row r="120" spans="1:11" ht="12.75" customHeight="1" x14ac:dyDescent="0.2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</row>
    <row r="121" spans="1:11" ht="12.75" customHeight="1" x14ac:dyDescent="0.2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</row>
    <row r="122" spans="1:11" ht="12.75" customHeight="1" x14ac:dyDescent="0.2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</row>
    <row r="123" spans="1:11" ht="12.75" customHeight="1" x14ac:dyDescent="0.2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</row>
    <row r="124" spans="1:11" ht="12.75" customHeight="1" x14ac:dyDescent="0.2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</row>
    <row r="125" spans="1:11" ht="12.75" customHeight="1" x14ac:dyDescent="0.2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</row>
    <row r="126" spans="1:11" ht="12.75" customHeight="1" x14ac:dyDescent="0.2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</row>
    <row r="127" spans="1:11" ht="12.75" customHeight="1" x14ac:dyDescent="0.2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</row>
    <row r="128" spans="1:11" ht="12.75" customHeight="1" x14ac:dyDescent="0.2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</row>
    <row r="129" spans="1:11" ht="12.75" customHeight="1" x14ac:dyDescent="0.2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1" ht="12.75" customHeight="1" x14ac:dyDescent="0.2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</row>
    <row r="131" spans="1:11" ht="12.75" customHeight="1" x14ac:dyDescent="0.2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1" ht="12.75" customHeight="1" x14ac:dyDescent="0.2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</row>
    <row r="133" spans="1:11" ht="12.75" customHeight="1" x14ac:dyDescent="0.2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</row>
    <row r="134" spans="1:11" ht="12.75" customHeight="1" x14ac:dyDescent="0.2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</row>
    <row r="135" spans="1:11" ht="12.75" customHeight="1" x14ac:dyDescent="0.2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</row>
    <row r="136" spans="1:11" ht="12.75" customHeight="1" x14ac:dyDescent="0.2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</row>
    <row r="137" spans="1:11" ht="12.75" customHeight="1" x14ac:dyDescent="0.2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</row>
    <row r="138" spans="1:11" ht="12.75" customHeight="1" x14ac:dyDescent="0.2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</row>
    <row r="139" spans="1:11" ht="12.75" customHeight="1" x14ac:dyDescent="0.2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</row>
    <row r="140" spans="1:11" ht="12.75" customHeight="1" x14ac:dyDescent="0.2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</row>
    <row r="141" spans="1:11" ht="12.75" customHeight="1" x14ac:dyDescent="0.2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</row>
    <row r="142" spans="1:11" ht="12.75" customHeight="1" x14ac:dyDescent="0.2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</row>
    <row r="143" spans="1:11" ht="12.75" customHeight="1" x14ac:dyDescent="0.2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</row>
    <row r="144" spans="1:11" ht="12.75" customHeight="1" x14ac:dyDescent="0.2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</row>
    <row r="145" spans="1:11" ht="12.75" customHeight="1" x14ac:dyDescent="0.2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</row>
    <row r="146" spans="1:11" ht="12.75" customHeight="1" x14ac:dyDescent="0.2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</row>
    <row r="147" spans="1:11" ht="12.75" customHeight="1" x14ac:dyDescent="0.2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</row>
    <row r="148" spans="1:11" ht="12.75" customHeight="1" x14ac:dyDescent="0.2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</row>
    <row r="149" spans="1:11" ht="12.75" customHeight="1" x14ac:dyDescent="0.2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</row>
    <row r="150" spans="1:11" ht="12.75" customHeight="1" x14ac:dyDescent="0.2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</row>
    <row r="151" spans="1:11" ht="12.75" customHeight="1" x14ac:dyDescent="0.2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</row>
    <row r="152" spans="1:11" ht="12.75" customHeight="1" x14ac:dyDescent="0.2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</row>
    <row r="153" spans="1:11" ht="12.75" customHeight="1" x14ac:dyDescent="0.2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</row>
    <row r="154" spans="1:11" ht="12.75" customHeight="1" x14ac:dyDescent="0.2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</row>
    <row r="155" spans="1:11" ht="12.75" customHeight="1" x14ac:dyDescent="0.2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</row>
    <row r="156" spans="1:11" ht="12.75" customHeight="1" x14ac:dyDescent="0.2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</row>
    <row r="157" spans="1:11" ht="12.75" customHeight="1" x14ac:dyDescent="0.2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</row>
    <row r="158" spans="1:11" ht="12.75" customHeight="1" x14ac:dyDescent="0.2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</row>
    <row r="159" spans="1:11" ht="12.75" customHeight="1" x14ac:dyDescent="0.2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</row>
    <row r="160" spans="1:11" ht="12.75" customHeight="1" x14ac:dyDescent="0.2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</row>
    <row r="161" spans="1:11" ht="12.75" customHeight="1" x14ac:dyDescent="0.2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</row>
    <row r="162" spans="1:11" ht="12.75" customHeight="1" x14ac:dyDescent="0.2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</row>
    <row r="163" spans="1:11" ht="12.75" customHeight="1" x14ac:dyDescent="0.2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</row>
    <row r="164" spans="1:11" ht="12.75" customHeight="1" x14ac:dyDescent="0.2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</row>
    <row r="165" spans="1:11" ht="12.75" customHeight="1" x14ac:dyDescent="0.2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</row>
    <row r="166" spans="1:11" ht="12.75" customHeight="1" x14ac:dyDescent="0.2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</row>
    <row r="167" spans="1:11" ht="12.75" customHeight="1" x14ac:dyDescent="0.2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</row>
    <row r="168" spans="1:11" ht="12.75" customHeight="1" x14ac:dyDescent="0.2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</row>
    <row r="169" spans="1:11" ht="12.75" customHeight="1" x14ac:dyDescent="0.2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</row>
    <row r="170" spans="1:11" ht="12.75" customHeight="1" x14ac:dyDescent="0.2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</row>
    <row r="171" spans="1:11" ht="12.75" customHeight="1" x14ac:dyDescent="0.2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</row>
    <row r="172" spans="1:11" ht="12.75" customHeight="1" x14ac:dyDescent="0.2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</row>
    <row r="173" spans="1:11" ht="12.75" customHeight="1" x14ac:dyDescent="0.2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</row>
    <row r="174" spans="1:11" ht="12.75" customHeight="1" x14ac:dyDescent="0.2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</row>
    <row r="175" spans="1:11" ht="12.75" customHeight="1" x14ac:dyDescent="0.2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</row>
    <row r="176" spans="1:11" ht="12.75" customHeight="1" x14ac:dyDescent="0.2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</row>
    <row r="177" spans="1:11" ht="12.75" customHeight="1" x14ac:dyDescent="0.2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</row>
    <row r="178" spans="1:11" ht="12.75" customHeight="1" x14ac:dyDescent="0.2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</row>
    <row r="179" spans="1:11" ht="12.75" customHeight="1" x14ac:dyDescent="0.2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</row>
    <row r="180" spans="1:11" ht="12.75" customHeight="1" x14ac:dyDescent="0.2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</row>
    <row r="181" spans="1:11" ht="12.75" customHeight="1" x14ac:dyDescent="0.2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</row>
    <row r="182" spans="1:11" ht="12.75" customHeight="1" x14ac:dyDescent="0.2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</row>
    <row r="183" spans="1:11" ht="12.75" customHeight="1" x14ac:dyDescent="0.2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</row>
    <row r="184" spans="1:11" ht="12.75" customHeight="1" x14ac:dyDescent="0.2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</row>
    <row r="185" spans="1:11" ht="12.75" customHeight="1" x14ac:dyDescent="0.2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</row>
    <row r="186" spans="1:11" ht="12.75" customHeight="1" x14ac:dyDescent="0.2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</row>
    <row r="187" spans="1:11" ht="12.75" customHeight="1" x14ac:dyDescent="0.2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</row>
    <row r="188" spans="1:11" ht="12.75" customHeight="1" x14ac:dyDescent="0.2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</row>
    <row r="189" spans="1:11" ht="12.75" customHeight="1" x14ac:dyDescent="0.2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</row>
    <row r="190" spans="1:11" ht="12.75" customHeight="1" x14ac:dyDescent="0.2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</row>
    <row r="191" spans="1:11" ht="12.75" customHeight="1" x14ac:dyDescent="0.2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</row>
    <row r="192" spans="1:11" ht="12.75" customHeight="1" x14ac:dyDescent="0.2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</row>
    <row r="193" spans="1:11" ht="12.75" customHeight="1" x14ac:dyDescent="0.2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</row>
    <row r="194" spans="1:11" ht="12.75" customHeight="1" x14ac:dyDescent="0.2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</row>
    <row r="195" spans="1:11" ht="12.75" customHeight="1" x14ac:dyDescent="0.2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</row>
    <row r="196" spans="1:11" ht="12.75" customHeight="1" x14ac:dyDescent="0.2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</row>
    <row r="197" spans="1:11" ht="12.75" customHeight="1" x14ac:dyDescent="0.2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</row>
    <row r="198" spans="1:11" ht="12.75" customHeight="1" x14ac:dyDescent="0.2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</row>
    <row r="199" spans="1:11" ht="12.75" customHeight="1" x14ac:dyDescent="0.2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</row>
    <row r="200" spans="1:11" ht="12.75" customHeight="1" x14ac:dyDescent="0.2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</row>
    <row r="201" spans="1:11" ht="12.75" customHeight="1" x14ac:dyDescent="0.2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</row>
    <row r="202" spans="1:11" ht="12.75" customHeight="1" x14ac:dyDescent="0.2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</row>
    <row r="203" spans="1:11" ht="12.75" customHeight="1" x14ac:dyDescent="0.2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</row>
    <row r="204" spans="1:11" ht="12.75" customHeight="1" x14ac:dyDescent="0.2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</row>
    <row r="205" spans="1:11" ht="12.75" customHeight="1" x14ac:dyDescent="0.2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</row>
    <row r="206" spans="1:11" ht="12.75" customHeight="1" x14ac:dyDescent="0.2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</row>
    <row r="207" spans="1:11" ht="12.75" customHeight="1" x14ac:dyDescent="0.2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</row>
    <row r="208" spans="1:11" ht="12.75" customHeight="1" x14ac:dyDescent="0.2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</row>
    <row r="209" spans="1:11" ht="12.75" customHeight="1" x14ac:dyDescent="0.2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</row>
    <row r="210" spans="1:11" ht="12.75" customHeight="1" x14ac:dyDescent="0.2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</row>
    <row r="211" spans="1:11" ht="12.75" customHeight="1" x14ac:dyDescent="0.2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</row>
    <row r="212" spans="1:11" ht="12.75" customHeight="1" x14ac:dyDescent="0.2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</row>
    <row r="213" spans="1:11" ht="12.75" customHeight="1" x14ac:dyDescent="0.2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</row>
    <row r="214" spans="1:11" ht="12.75" customHeight="1" x14ac:dyDescent="0.2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</row>
    <row r="215" spans="1:11" ht="12.75" customHeight="1" x14ac:dyDescent="0.2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</row>
    <row r="216" spans="1:11" ht="12.75" customHeight="1" x14ac:dyDescent="0.2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</row>
    <row r="217" spans="1:11" ht="12.75" customHeight="1" x14ac:dyDescent="0.2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</row>
    <row r="218" spans="1:11" ht="12.75" customHeight="1" x14ac:dyDescent="0.2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</row>
    <row r="219" spans="1:11" ht="12.75" customHeight="1" x14ac:dyDescent="0.2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</row>
    <row r="220" spans="1:11" ht="12.75" customHeight="1" x14ac:dyDescent="0.2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</row>
    <row r="221" spans="1:11" ht="12.75" customHeight="1" x14ac:dyDescent="0.2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</row>
    <row r="222" spans="1:11" ht="12.75" customHeight="1" x14ac:dyDescent="0.2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</row>
    <row r="223" spans="1:11" ht="12.75" customHeight="1" x14ac:dyDescent="0.2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</row>
    <row r="224" spans="1:11" ht="12.75" customHeight="1" x14ac:dyDescent="0.2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</row>
    <row r="225" spans="1:11" ht="12.75" customHeight="1" x14ac:dyDescent="0.2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</row>
    <row r="226" spans="1:11" ht="12.75" customHeight="1" x14ac:dyDescent="0.2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</row>
    <row r="227" spans="1:11" ht="12.75" customHeight="1" x14ac:dyDescent="0.2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</row>
    <row r="228" spans="1:11" ht="12.75" customHeight="1" x14ac:dyDescent="0.2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</row>
    <row r="229" spans="1:11" ht="12.75" customHeight="1" x14ac:dyDescent="0.2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</row>
    <row r="230" spans="1:11" ht="12.75" customHeight="1" x14ac:dyDescent="0.2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</row>
    <row r="231" spans="1:11" ht="12.75" customHeight="1" x14ac:dyDescent="0.2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</row>
    <row r="232" spans="1:11" ht="12.75" customHeight="1" x14ac:dyDescent="0.2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</row>
    <row r="233" spans="1:11" ht="12.75" customHeight="1" x14ac:dyDescent="0.2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</row>
    <row r="234" spans="1:11" ht="12.75" customHeight="1" x14ac:dyDescent="0.2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</row>
    <row r="235" spans="1:11" ht="12.75" customHeight="1" x14ac:dyDescent="0.2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</row>
    <row r="236" spans="1:11" ht="12.75" customHeight="1" x14ac:dyDescent="0.2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</row>
    <row r="237" spans="1:11" ht="12.75" customHeight="1" x14ac:dyDescent="0.2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</row>
    <row r="238" spans="1:11" ht="12.75" customHeight="1" x14ac:dyDescent="0.2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</row>
    <row r="239" spans="1:11" ht="12.75" customHeight="1" x14ac:dyDescent="0.2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</row>
    <row r="240" spans="1:11" ht="12.75" customHeight="1" x14ac:dyDescent="0.2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</row>
    <row r="241" spans="1:11" ht="12.75" customHeight="1" x14ac:dyDescent="0.2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</row>
    <row r="242" spans="1:11" ht="12.75" customHeight="1" x14ac:dyDescent="0.2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</row>
    <row r="243" spans="1:11" ht="12.75" customHeight="1" x14ac:dyDescent="0.2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</row>
    <row r="244" spans="1:11" ht="12.75" customHeight="1" x14ac:dyDescent="0.2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</row>
    <row r="245" spans="1:11" ht="12.75" customHeight="1" x14ac:dyDescent="0.2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</row>
    <row r="246" spans="1:11" ht="12.75" customHeight="1" x14ac:dyDescent="0.2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</row>
    <row r="247" spans="1:11" ht="12.75" customHeight="1" x14ac:dyDescent="0.2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</row>
    <row r="248" spans="1:11" ht="12.75" customHeight="1" x14ac:dyDescent="0.2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</row>
    <row r="249" spans="1:11" ht="12.75" customHeight="1" x14ac:dyDescent="0.2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</row>
    <row r="250" spans="1:11" ht="12.75" customHeight="1" x14ac:dyDescent="0.2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</row>
    <row r="251" spans="1:11" ht="12.75" customHeight="1" x14ac:dyDescent="0.2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</row>
    <row r="252" spans="1:11" ht="12.75" customHeight="1" x14ac:dyDescent="0.2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</row>
    <row r="253" spans="1:11" ht="12.75" customHeight="1" x14ac:dyDescent="0.2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</row>
    <row r="254" spans="1:11" ht="12.75" customHeight="1" x14ac:dyDescent="0.2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</row>
    <row r="255" spans="1:11" ht="12.75" customHeight="1" x14ac:dyDescent="0.2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</row>
    <row r="256" spans="1:11" ht="12.75" customHeight="1" x14ac:dyDescent="0.2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</row>
    <row r="257" spans="1:11" ht="12.75" customHeight="1" x14ac:dyDescent="0.2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</row>
    <row r="258" spans="1:11" ht="12.75" customHeight="1" x14ac:dyDescent="0.2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</row>
    <row r="259" spans="1:11" ht="12.75" customHeight="1" x14ac:dyDescent="0.2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</row>
    <row r="260" spans="1:11" ht="12.75" customHeight="1" x14ac:dyDescent="0.2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</row>
    <row r="261" spans="1:11" ht="12.75" customHeight="1" x14ac:dyDescent="0.2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</row>
    <row r="262" spans="1:11" ht="12.75" customHeight="1" x14ac:dyDescent="0.2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</row>
    <row r="263" spans="1:11" ht="12.75" customHeight="1" x14ac:dyDescent="0.2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</row>
    <row r="264" spans="1:11" ht="12.75" customHeight="1" x14ac:dyDescent="0.2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</row>
    <row r="265" spans="1:11" ht="12.75" customHeight="1" x14ac:dyDescent="0.2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</row>
    <row r="266" spans="1:11" ht="12.75" customHeight="1" x14ac:dyDescent="0.2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</row>
    <row r="267" spans="1:11" ht="12.75" customHeight="1" x14ac:dyDescent="0.2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</row>
    <row r="268" spans="1:11" ht="12.75" customHeight="1" x14ac:dyDescent="0.2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</row>
    <row r="269" spans="1:11" ht="12.75" customHeight="1" x14ac:dyDescent="0.2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</row>
    <row r="270" spans="1:11" ht="12.75" customHeight="1" x14ac:dyDescent="0.2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</row>
    <row r="271" spans="1:11" ht="12.75" customHeight="1" x14ac:dyDescent="0.2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</row>
    <row r="272" spans="1:11" ht="12.75" customHeight="1" x14ac:dyDescent="0.2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</row>
    <row r="273" spans="1:11" ht="12.75" customHeight="1" x14ac:dyDescent="0.2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</row>
    <row r="274" spans="1:11" ht="12.75" customHeight="1" x14ac:dyDescent="0.2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</row>
    <row r="275" spans="1:11" ht="12.75" customHeight="1" x14ac:dyDescent="0.2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</row>
    <row r="276" spans="1:11" ht="12.75" customHeight="1" x14ac:dyDescent="0.2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</row>
    <row r="277" spans="1:11" ht="12.75" customHeight="1" x14ac:dyDescent="0.2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</row>
    <row r="278" spans="1:11" ht="12.75" customHeight="1" x14ac:dyDescent="0.2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</row>
    <row r="279" spans="1:11" ht="12.75" customHeight="1" x14ac:dyDescent="0.2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</row>
    <row r="280" spans="1:11" ht="12.75" customHeight="1" x14ac:dyDescent="0.2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</row>
    <row r="281" spans="1:11" ht="12.75" customHeight="1" x14ac:dyDescent="0.2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</row>
    <row r="282" spans="1:11" ht="12.75" customHeight="1" x14ac:dyDescent="0.2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</row>
    <row r="283" spans="1:11" ht="12.75" customHeight="1" x14ac:dyDescent="0.2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</row>
    <row r="284" spans="1:11" ht="12.75" customHeight="1" x14ac:dyDescent="0.2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</row>
    <row r="285" spans="1:11" ht="12.75" customHeight="1" x14ac:dyDescent="0.2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</row>
    <row r="286" spans="1:11" ht="12.75" customHeight="1" x14ac:dyDescent="0.2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</row>
    <row r="287" spans="1:11" ht="12.75" customHeight="1" x14ac:dyDescent="0.2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</row>
    <row r="288" spans="1:11" ht="12.75" customHeight="1" x14ac:dyDescent="0.2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</row>
    <row r="289" spans="1:11" ht="12.75" customHeight="1" x14ac:dyDescent="0.2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</row>
    <row r="290" spans="1:11" ht="12.75" customHeight="1" x14ac:dyDescent="0.2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</row>
    <row r="291" spans="1:11" ht="12.75" customHeight="1" x14ac:dyDescent="0.2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</row>
    <row r="292" spans="1:11" ht="12.75" customHeight="1" x14ac:dyDescent="0.2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</row>
    <row r="293" spans="1:11" ht="12.75" customHeight="1" x14ac:dyDescent="0.2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</row>
    <row r="294" spans="1:11" ht="12.75" customHeight="1" x14ac:dyDescent="0.2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</row>
    <row r="295" spans="1:11" ht="12.75" customHeight="1" x14ac:dyDescent="0.2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</row>
    <row r="296" spans="1:11" ht="12.75" customHeight="1" x14ac:dyDescent="0.2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</row>
    <row r="297" spans="1:11" ht="12.75" customHeight="1" x14ac:dyDescent="0.2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</row>
    <row r="298" spans="1:11" ht="12.75" customHeight="1" x14ac:dyDescent="0.2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</row>
    <row r="299" spans="1:11" ht="12.75" customHeight="1" x14ac:dyDescent="0.2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</row>
    <row r="300" spans="1:11" ht="12.75" customHeight="1" x14ac:dyDescent="0.2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</row>
    <row r="301" spans="1:11" ht="12.75" customHeight="1" x14ac:dyDescent="0.2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</row>
    <row r="302" spans="1:11" ht="12.75" customHeight="1" x14ac:dyDescent="0.2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</row>
    <row r="303" spans="1:11" ht="12.75" customHeight="1" x14ac:dyDescent="0.2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</row>
    <row r="304" spans="1:11" ht="12.75" customHeight="1" x14ac:dyDescent="0.2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</row>
    <row r="305" spans="1:11" ht="12.75" customHeight="1" x14ac:dyDescent="0.2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</row>
    <row r="306" spans="1:11" ht="12.75" customHeight="1" x14ac:dyDescent="0.2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</row>
    <row r="307" spans="1:11" ht="12.75" customHeight="1" x14ac:dyDescent="0.2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</row>
    <row r="308" spans="1:11" ht="12.75" customHeight="1" x14ac:dyDescent="0.2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</row>
    <row r="309" spans="1:11" ht="12.75" customHeight="1" x14ac:dyDescent="0.2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</row>
    <row r="310" spans="1:11" ht="12.75" customHeight="1" x14ac:dyDescent="0.2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</row>
    <row r="311" spans="1:11" ht="12.75" customHeight="1" x14ac:dyDescent="0.2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</row>
    <row r="312" spans="1:11" ht="12.75" customHeight="1" x14ac:dyDescent="0.2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</row>
    <row r="313" spans="1:11" ht="12.75" customHeight="1" x14ac:dyDescent="0.2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</row>
    <row r="314" spans="1:11" ht="12.75" customHeight="1" x14ac:dyDescent="0.2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</row>
    <row r="315" spans="1:11" ht="12.75" customHeight="1" x14ac:dyDescent="0.2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</row>
    <row r="316" spans="1:11" ht="12.75" customHeight="1" x14ac:dyDescent="0.2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</row>
    <row r="317" spans="1:11" ht="12.75" customHeight="1" x14ac:dyDescent="0.2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</row>
    <row r="318" spans="1:11" ht="12.75" customHeight="1" x14ac:dyDescent="0.2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</row>
    <row r="319" spans="1:11" ht="12.75" customHeight="1" x14ac:dyDescent="0.2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</row>
    <row r="320" spans="1:11" ht="12.75" customHeight="1" x14ac:dyDescent="0.2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</row>
    <row r="321" spans="1:11" ht="12.75" customHeight="1" x14ac:dyDescent="0.2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</row>
    <row r="322" spans="1:11" ht="12.75" customHeight="1" x14ac:dyDescent="0.2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</row>
    <row r="323" spans="1:11" ht="12.75" customHeight="1" x14ac:dyDescent="0.2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</row>
    <row r="324" spans="1:11" ht="12.75" customHeight="1" x14ac:dyDescent="0.2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</row>
    <row r="325" spans="1:11" ht="12.75" customHeight="1" x14ac:dyDescent="0.2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</row>
    <row r="326" spans="1:11" ht="12.75" customHeight="1" x14ac:dyDescent="0.2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</row>
    <row r="327" spans="1:11" ht="12.75" customHeight="1" x14ac:dyDescent="0.2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</row>
    <row r="328" spans="1:11" ht="12.75" customHeight="1" x14ac:dyDescent="0.2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</row>
    <row r="329" spans="1:11" ht="12.75" customHeight="1" x14ac:dyDescent="0.2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</row>
    <row r="330" spans="1:11" ht="12.75" customHeight="1" x14ac:dyDescent="0.2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</row>
    <row r="331" spans="1:11" ht="12.75" customHeight="1" x14ac:dyDescent="0.2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</row>
    <row r="332" spans="1:11" ht="12.75" customHeight="1" x14ac:dyDescent="0.2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</row>
    <row r="333" spans="1:11" ht="12.75" customHeight="1" x14ac:dyDescent="0.2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</row>
    <row r="334" spans="1:11" ht="12.75" customHeight="1" x14ac:dyDescent="0.2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</row>
    <row r="335" spans="1:11" ht="12.75" customHeight="1" x14ac:dyDescent="0.2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</row>
    <row r="336" spans="1:11" ht="12.75" customHeight="1" x14ac:dyDescent="0.2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</row>
    <row r="337" spans="1:11" ht="12.75" customHeight="1" x14ac:dyDescent="0.2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</row>
    <row r="338" spans="1:11" ht="12.75" customHeight="1" x14ac:dyDescent="0.2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</row>
    <row r="339" spans="1:11" ht="12.75" customHeight="1" x14ac:dyDescent="0.2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</row>
    <row r="340" spans="1:11" ht="12.75" customHeight="1" x14ac:dyDescent="0.2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</row>
    <row r="341" spans="1:11" ht="12.75" customHeight="1" x14ac:dyDescent="0.2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</row>
    <row r="342" spans="1:11" ht="12.75" customHeight="1" x14ac:dyDescent="0.2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</row>
    <row r="343" spans="1:11" ht="12.75" customHeight="1" x14ac:dyDescent="0.2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</row>
    <row r="344" spans="1:11" ht="12.75" customHeight="1" x14ac:dyDescent="0.2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</row>
    <row r="345" spans="1:11" ht="12.75" customHeight="1" x14ac:dyDescent="0.2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</row>
    <row r="346" spans="1:11" ht="12.75" customHeight="1" x14ac:dyDescent="0.2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</row>
    <row r="347" spans="1:11" ht="12.75" customHeight="1" x14ac:dyDescent="0.2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</row>
    <row r="348" spans="1:11" ht="12.75" customHeight="1" x14ac:dyDescent="0.2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</row>
    <row r="349" spans="1:11" ht="12.75" customHeight="1" x14ac:dyDescent="0.2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</row>
    <row r="350" spans="1:11" ht="12.75" customHeight="1" x14ac:dyDescent="0.2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</row>
    <row r="351" spans="1:11" ht="12.75" customHeight="1" x14ac:dyDescent="0.2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</row>
    <row r="352" spans="1:11" ht="12.75" customHeight="1" x14ac:dyDescent="0.2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</row>
    <row r="353" spans="1:11" ht="12.75" customHeight="1" x14ac:dyDescent="0.2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</row>
    <row r="354" spans="1:11" ht="12.75" customHeight="1" x14ac:dyDescent="0.2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</row>
    <row r="355" spans="1:11" ht="12.75" customHeight="1" x14ac:dyDescent="0.2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</row>
    <row r="356" spans="1:11" ht="12.75" customHeight="1" x14ac:dyDescent="0.2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</row>
    <row r="357" spans="1:11" ht="12.75" customHeight="1" x14ac:dyDescent="0.2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</row>
    <row r="358" spans="1:11" ht="12.75" customHeight="1" x14ac:dyDescent="0.2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</row>
    <row r="359" spans="1:11" ht="12.75" customHeight="1" x14ac:dyDescent="0.2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</row>
    <row r="360" spans="1:11" ht="12.75" customHeight="1" x14ac:dyDescent="0.2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</row>
    <row r="361" spans="1:11" ht="12.75" customHeight="1" x14ac:dyDescent="0.2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</row>
    <row r="362" spans="1:11" ht="12.75" customHeight="1" x14ac:dyDescent="0.2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</row>
    <row r="363" spans="1:11" ht="12.75" customHeight="1" x14ac:dyDescent="0.2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</row>
    <row r="364" spans="1:11" ht="12.75" customHeight="1" x14ac:dyDescent="0.2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</row>
    <row r="365" spans="1:11" ht="12.75" customHeight="1" x14ac:dyDescent="0.2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</row>
    <row r="366" spans="1:11" ht="12.75" customHeight="1" x14ac:dyDescent="0.2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</row>
    <row r="367" spans="1:11" ht="12.75" customHeight="1" x14ac:dyDescent="0.2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</row>
    <row r="368" spans="1:11" ht="12.75" customHeight="1" x14ac:dyDescent="0.2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</row>
    <row r="369" spans="1:11" ht="12.75" customHeight="1" x14ac:dyDescent="0.2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</row>
    <row r="370" spans="1:11" ht="12.75" customHeight="1" x14ac:dyDescent="0.2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</row>
    <row r="371" spans="1:11" ht="12.75" customHeight="1" x14ac:dyDescent="0.2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</row>
    <row r="372" spans="1:11" ht="12.75" customHeight="1" x14ac:dyDescent="0.2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</row>
    <row r="373" spans="1:11" ht="12.75" customHeight="1" x14ac:dyDescent="0.2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</row>
    <row r="374" spans="1:11" ht="12.75" customHeight="1" x14ac:dyDescent="0.2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</row>
    <row r="375" spans="1:11" ht="12.75" customHeight="1" x14ac:dyDescent="0.2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</row>
    <row r="376" spans="1:11" ht="12.75" customHeight="1" x14ac:dyDescent="0.2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</row>
    <row r="377" spans="1:11" ht="12.75" customHeight="1" x14ac:dyDescent="0.2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</row>
    <row r="378" spans="1:11" ht="12.75" customHeight="1" x14ac:dyDescent="0.2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</row>
    <row r="379" spans="1:11" ht="12.75" customHeight="1" x14ac:dyDescent="0.2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</row>
    <row r="380" spans="1:11" ht="12.75" customHeight="1" x14ac:dyDescent="0.2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</row>
    <row r="381" spans="1:11" ht="12.75" customHeight="1" x14ac:dyDescent="0.2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</row>
    <row r="382" spans="1:11" ht="12.75" customHeight="1" x14ac:dyDescent="0.2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</row>
    <row r="383" spans="1:11" ht="12.75" customHeight="1" x14ac:dyDescent="0.2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</row>
    <row r="384" spans="1:11" ht="12.75" customHeight="1" x14ac:dyDescent="0.2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</row>
    <row r="385" spans="1:11" ht="12.75" customHeight="1" x14ac:dyDescent="0.2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</row>
    <row r="386" spans="1:11" ht="12.75" customHeight="1" x14ac:dyDescent="0.2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</row>
    <row r="387" spans="1:11" ht="12.75" customHeight="1" x14ac:dyDescent="0.2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</row>
    <row r="388" spans="1:11" ht="12.75" customHeight="1" x14ac:dyDescent="0.2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</row>
    <row r="389" spans="1:11" ht="12.75" customHeight="1" x14ac:dyDescent="0.2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</row>
    <row r="390" spans="1:11" ht="12.75" customHeight="1" x14ac:dyDescent="0.2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</row>
    <row r="391" spans="1:11" ht="12.75" customHeight="1" x14ac:dyDescent="0.2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</row>
    <row r="392" spans="1:11" ht="12.75" customHeight="1" x14ac:dyDescent="0.2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</row>
    <row r="393" spans="1:11" ht="12.75" customHeight="1" x14ac:dyDescent="0.2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</row>
    <row r="394" spans="1:11" ht="12.75" customHeight="1" x14ac:dyDescent="0.2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</row>
    <row r="395" spans="1:11" ht="12.75" customHeight="1" x14ac:dyDescent="0.2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</row>
    <row r="396" spans="1:11" ht="12.75" customHeight="1" x14ac:dyDescent="0.2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</row>
    <row r="397" spans="1:11" ht="12.75" customHeight="1" x14ac:dyDescent="0.2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</row>
    <row r="398" spans="1:11" ht="12.75" customHeight="1" x14ac:dyDescent="0.2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</row>
    <row r="399" spans="1:11" ht="12.75" customHeight="1" x14ac:dyDescent="0.2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</row>
    <row r="400" spans="1:11" ht="12.75" customHeight="1" x14ac:dyDescent="0.2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</row>
    <row r="401" spans="1:11" ht="12.75" customHeight="1" x14ac:dyDescent="0.2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</row>
    <row r="402" spans="1:11" ht="12.75" customHeight="1" x14ac:dyDescent="0.2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</row>
    <row r="403" spans="1:11" ht="12.75" customHeight="1" x14ac:dyDescent="0.2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</row>
    <row r="404" spans="1:11" ht="12.75" customHeight="1" x14ac:dyDescent="0.2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</row>
    <row r="405" spans="1:11" ht="12.75" customHeight="1" x14ac:dyDescent="0.2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</row>
    <row r="406" spans="1:11" ht="12.75" customHeight="1" x14ac:dyDescent="0.2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</row>
    <row r="407" spans="1:11" ht="12.75" customHeight="1" x14ac:dyDescent="0.2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</row>
    <row r="408" spans="1:11" ht="12.75" customHeight="1" x14ac:dyDescent="0.2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</row>
    <row r="409" spans="1:11" ht="12.75" customHeight="1" x14ac:dyDescent="0.2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</row>
    <row r="410" spans="1:11" ht="12.75" customHeight="1" x14ac:dyDescent="0.2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</row>
    <row r="411" spans="1:11" ht="12.75" customHeight="1" x14ac:dyDescent="0.2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</row>
    <row r="412" spans="1:11" ht="12.75" customHeight="1" x14ac:dyDescent="0.2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</row>
    <row r="413" spans="1:11" ht="12.75" customHeight="1" x14ac:dyDescent="0.2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</row>
    <row r="414" spans="1:11" ht="12.75" customHeight="1" x14ac:dyDescent="0.2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</row>
    <row r="415" spans="1:11" ht="12.75" customHeight="1" x14ac:dyDescent="0.2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</row>
    <row r="416" spans="1:11" ht="12.75" customHeight="1" x14ac:dyDescent="0.2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</row>
    <row r="417" spans="1:11" ht="12.75" customHeight="1" x14ac:dyDescent="0.2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</row>
    <row r="418" spans="1:11" ht="12.75" customHeight="1" x14ac:dyDescent="0.2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</row>
    <row r="419" spans="1:11" ht="12.75" customHeight="1" x14ac:dyDescent="0.2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</row>
    <row r="420" spans="1:11" ht="12.75" customHeight="1" x14ac:dyDescent="0.2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</row>
    <row r="421" spans="1:11" ht="12.75" customHeight="1" x14ac:dyDescent="0.2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</row>
    <row r="422" spans="1:11" ht="12.75" customHeight="1" x14ac:dyDescent="0.2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</row>
    <row r="423" spans="1:11" ht="12.75" customHeight="1" x14ac:dyDescent="0.2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</row>
    <row r="424" spans="1:11" ht="12.75" customHeight="1" x14ac:dyDescent="0.2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</row>
    <row r="425" spans="1:11" ht="12.75" customHeight="1" x14ac:dyDescent="0.2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</row>
    <row r="426" spans="1:11" ht="12.75" customHeight="1" x14ac:dyDescent="0.2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</row>
    <row r="427" spans="1:11" ht="12.75" customHeight="1" x14ac:dyDescent="0.2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</row>
    <row r="428" spans="1:11" ht="12.75" customHeight="1" x14ac:dyDescent="0.2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</row>
    <row r="429" spans="1:11" ht="12.75" customHeight="1" x14ac:dyDescent="0.2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</row>
    <row r="430" spans="1:11" ht="12.75" customHeight="1" x14ac:dyDescent="0.2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</row>
    <row r="431" spans="1:11" ht="12.75" customHeight="1" x14ac:dyDescent="0.2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</row>
    <row r="432" spans="1:11" ht="12.75" customHeight="1" x14ac:dyDescent="0.2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</row>
    <row r="433" spans="1:11" ht="12.75" customHeight="1" x14ac:dyDescent="0.2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</row>
    <row r="434" spans="1:11" ht="12.75" customHeight="1" x14ac:dyDescent="0.2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</row>
    <row r="435" spans="1:11" ht="12.75" customHeight="1" x14ac:dyDescent="0.2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</row>
    <row r="436" spans="1:11" ht="12.75" customHeight="1" x14ac:dyDescent="0.2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</row>
    <row r="437" spans="1:11" ht="12.75" customHeight="1" x14ac:dyDescent="0.2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</row>
    <row r="438" spans="1:11" ht="12.75" customHeight="1" x14ac:dyDescent="0.2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</row>
    <row r="439" spans="1:11" ht="12.75" customHeight="1" x14ac:dyDescent="0.2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</row>
    <row r="440" spans="1:11" ht="12.75" customHeight="1" x14ac:dyDescent="0.2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</row>
    <row r="441" spans="1:11" ht="12.75" customHeight="1" x14ac:dyDescent="0.2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</row>
    <row r="442" spans="1:11" ht="12.75" customHeight="1" x14ac:dyDescent="0.2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</row>
    <row r="443" spans="1:11" ht="12.75" customHeight="1" x14ac:dyDescent="0.2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</row>
    <row r="444" spans="1:11" ht="12.75" customHeight="1" x14ac:dyDescent="0.2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</row>
    <row r="445" spans="1:11" ht="12.75" customHeight="1" x14ac:dyDescent="0.2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</row>
    <row r="446" spans="1:11" ht="12.75" customHeight="1" x14ac:dyDescent="0.2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</row>
    <row r="447" spans="1:11" ht="12.75" customHeight="1" x14ac:dyDescent="0.2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</row>
    <row r="448" spans="1:11" ht="12.75" customHeight="1" x14ac:dyDescent="0.2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</row>
    <row r="449" spans="1:11" ht="12.75" customHeight="1" x14ac:dyDescent="0.2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</row>
    <row r="450" spans="1:11" ht="12.75" customHeight="1" x14ac:dyDescent="0.2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</row>
    <row r="451" spans="1:11" ht="12.75" customHeight="1" x14ac:dyDescent="0.2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</row>
    <row r="452" spans="1:11" ht="12.75" customHeight="1" x14ac:dyDescent="0.2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</row>
    <row r="453" spans="1:11" ht="12.75" customHeight="1" x14ac:dyDescent="0.2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</row>
    <row r="454" spans="1:11" ht="12.75" customHeight="1" x14ac:dyDescent="0.2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</row>
    <row r="455" spans="1:11" ht="12.75" customHeight="1" x14ac:dyDescent="0.2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</row>
    <row r="456" spans="1:11" ht="12.75" customHeight="1" x14ac:dyDescent="0.2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</row>
    <row r="457" spans="1:11" ht="12.75" customHeight="1" x14ac:dyDescent="0.2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</row>
    <row r="458" spans="1:11" ht="12.75" customHeight="1" x14ac:dyDescent="0.2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</row>
    <row r="459" spans="1:11" ht="12.75" customHeight="1" x14ac:dyDescent="0.2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</row>
    <row r="460" spans="1:11" ht="12.75" customHeight="1" x14ac:dyDescent="0.2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</row>
    <row r="461" spans="1:11" ht="12.75" customHeight="1" x14ac:dyDescent="0.2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</row>
    <row r="462" spans="1:11" ht="12.75" customHeight="1" x14ac:dyDescent="0.2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</row>
    <row r="463" spans="1:11" ht="12.75" customHeight="1" x14ac:dyDescent="0.2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</row>
    <row r="464" spans="1:11" ht="12.75" customHeight="1" x14ac:dyDescent="0.2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</row>
    <row r="465" spans="1:11" ht="12.75" customHeight="1" x14ac:dyDescent="0.2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</row>
    <row r="466" spans="1:11" ht="12.75" customHeight="1" x14ac:dyDescent="0.2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</row>
    <row r="467" spans="1:11" ht="12.75" customHeight="1" x14ac:dyDescent="0.2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</row>
    <row r="468" spans="1:11" ht="12.75" customHeight="1" x14ac:dyDescent="0.2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</row>
    <row r="469" spans="1:11" ht="12.75" customHeight="1" x14ac:dyDescent="0.2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</row>
    <row r="470" spans="1:11" ht="12.75" customHeight="1" x14ac:dyDescent="0.2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</row>
    <row r="471" spans="1:11" ht="12.75" customHeight="1" x14ac:dyDescent="0.2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</row>
    <row r="472" spans="1:11" ht="12.75" customHeight="1" x14ac:dyDescent="0.2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</row>
    <row r="473" spans="1:11" ht="12.75" customHeight="1" x14ac:dyDescent="0.2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</row>
    <row r="474" spans="1:11" ht="12.75" customHeight="1" x14ac:dyDescent="0.2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</row>
    <row r="475" spans="1:11" ht="12.75" customHeight="1" x14ac:dyDescent="0.2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</row>
    <row r="476" spans="1:11" ht="12.75" customHeight="1" x14ac:dyDescent="0.2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</row>
    <row r="477" spans="1:11" ht="12.75" customHeight="1" x14ac:dyDescent="0.2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</row>
    <row r="478" spans="1:11" ht="12.75" customHeight="1" x14ac:dyDescent="0.2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</row>
    <row r="479" spans="1:11" ht="12.75" customHeight="1" x14ac:dyDescent="0.2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</row>
    <row r="480" spans="1:11" ht="12.75" customHeight="1" x14ac:dyDescent="0.2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</row>
    <row r="481" spans="1:11" ht="12.75" customHeight="1" x14ac:dyDescent="0.2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</row>
    <row r="482" spans="1:11" ht="12.75" customHeight="1" x14ac:dyDescent="0.2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</row>
    <row r="483" spans="1:11" ht="12.75" customHeight="1" x14ac:dyDescent="0.2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</row>
    <row r="484" spans="1:11" ht="12.75" customHeight="1" x14ac:dyDescent="0.2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</row>
    <row r="485" spans="1:11" ht="12.75" customHeight="1" x14ac:dyDescent="0.2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</row>
    <row r="486" spans="1:11" ht="12.75" customHeight="1" x14ac:dyDescent="0.2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</row>
    <row r="487" spans="1:11" ht="12.75" customHeight="1" x14ac:dyDescent="0.2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</row>
    <row r="488" spans="1:11" ht="12.75" customHeight="1" x14ac:dyDescent="0.2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</row>
    <row r="489" spans="1:11" ht="12.75" customHeight="1" x14ac:dyDescent="0.2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</row>
    <row r="490" spans="1:11" ht="12.75" customHeight="1" x14ac:dyDescent="0.2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</row>
    <row r="491" spans="1:11" ht="12.75" customHeight="1" x14ac:dyDescent="0.2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</row>
    <row r="492" spans="1:11" ht="12.75" customHeight="1" x14ac:dyDescent="0.2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</row>
    <row r="493" spans="1:11" ht="12.75" customHeight="1" x14ac:dyDescent="0.2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</row>
    <row r="494" spans="1:11" ht="12.75" customHeight="1" x14ac:dyDescent="0.2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</row>
    <row r="495" spans="1:11" ht="12.75" customHeight="1" x14ac:dyDescent="0.2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</row>
    <row r="496" spans="1:11" ht="12.75" customHeight="1" x14ac:dyDescent="0.2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</row>
    <row r="497" spans="1:11" ht="12.75" customHeight="1" x14ac:dyDescent="0.2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</row>
    <row r="498" spans="1:11" ht="12.75" customHeight="1" x14ac:dyDescent="0.2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</row>
    <row r="499" spans="1:11" ht="12.75" customHeight="1" x14ac:dyDescent="0.2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</row>
    <row r="500" spans="1:11" ht="12.75" customHeight="1" x14ac:dyDescent="0.2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</row>
    <row r="501" spans="1:11" ht="12.75" customHeight="1" x14ac:dyDescent="0.2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</row>
    <row r="502" spans="1:11" ht="12.75" customHeight="1" x14ac:dyDescent="0.2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</row>
    <row r="503" spans="1:11" ht="12.75" customHeight="1" x14ac:dyDescent="0.2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</row>
    <row r="504" spans="1:11" ht="12.75" customHeight="1" x14ac:dyDescent="0.2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</row>
    <row r="505" spans="1:11" ht="12.75" customHeight="1" x14ac:dyDescent="0.2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</row>
    <row r="506" spans="1:11" ht="12.75" customHeight="1" x14ac:dyDescent="0.2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</row>
    <row r="507" spans="1:11" ht="12.75" customHeight="1" x14ac:dyDescent="0.2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</row>
    <row r="508" spans="1:11" ht="12.75" customHeight="1" x14ac:dyDescent="0.2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</row>
    <row r="509" spans="1:11" ht="12.75" customHeight="1" x14ac:dyDescent="0.2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</row>
    <row r="510" spans="1:11" ht="12.75" customHeight="1" x14ac:dyDescent="0.2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</row>
    <row r="511" spans="1:11" ht="12.75" customHeight="1" x14ac:dyDescent="0.2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</row>
    <row r="512" spans="1:11" ht="12.75" customHeight="1" x14ac:dyDescent="0.2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</row>
    <row r="513" spans="1:11" ht="12.75" customHeight="1" x14ac:dyDescent="0.2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</row>
    <row r="514" spans="1:11" ht="12.75" customHeight="1" x14ac:dyDescent="0.2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</row>
    <row r="515" spans="1:11" ht="12.75" customHeight="1" x14ac:dyDescent="0.2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</row>
    <row r="516" spans="1:11" ht="12.75" customHeight="1" x14ac:dyDescent="0.2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</row>
    <row r="517" spans="1:11" ht="12.75" customHeight="1" x14ac:dyDescent="0.2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</row>
    <row r="518" spans="1:11" ht="12.75" customHeight="1" x14ac:dyDescent="0.2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</row>
    <row r="519" spans="1:11" ht="12.75" customHeight="1" x14ac:dyDescent="0.2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</row>
    <row r="520" spans="1:11" ht="12.75" customHeight="1" x14ac:dyDescent="0.2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</row>
    <row r="521" spans="1:11" ht="12.75" customHeight="1" x14ac:dyDescent="0.2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</row>
    <row r="522" spans="1:11" ht="12.75" customHeight="1" x14ac:dyDescent="0.2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</row>
    <row r="523" spans="1:11" ht="12.75" customHeight="1" x14ac:dyDescent="0.2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</row>
    <row r="524" spans="1:11" ht="12.75" customHeight="1" x14ac:dyDescent="0.2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</row>
    <row r="525" spans="1:11" ht="12.75" customHeight="1" x14ac:dyDescent="0.2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</row>
    <row r="526" spans="1:11" ht="12.75" customHeight="1" x14ac:dyDescent="0.2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</row>
    <row r="527" spans="1:11" ht="12.75" customHeight="1" x14ac:dyDescent="0.2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</row>
    <row r="528" spans="1:11" ht="12.75" customHeight="1" x14ac:dyDescent="0.2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</row>
    <row r="529" spans="1:11" ht="12.75" customHeight="1" x14ac:dyDescent="0.2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</row>
    <row r="530" spans="1:11" ht="12.75" customHeight="1" x14ac:dyDescent="0.2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</row>
    <row r="531" spans="1:11" ht="12.75" customHeight="1" x14ac:dyDescent="0.2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</row>
    <row r="532" spans="1:11" ht="12.75" customHeight="1" x14ac:dyDescent="0.2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</row>
    <row r="533" spans="1:11" ht="12.75" customHeight="1" x14ac:dyDescent="0.2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</row>
    <row r="534" spans="1:11" ht="12.75" customHeight="1" x14ac:dyDescent="0.2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</row>
    <row r="535" spans="1:11" ht="12.75" customHeight="1" x14ac:dyDescent="0.2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</row>
    <row r="536" spans="1:11" ht="12.75" customHeight="1" x14ac:dyDescent="0.2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</row>
    <row r="537" spans="1:11" ht="12.75" customHeight="1" x14ac:dyDescent="0.2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</row>
    <row r="538" spans="1:11" ht="12.75" customHeight="1" x14ac:dyDescent="0.2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</row>
    <row r="539" spans="1:11" ht="12.75" customHeight="1" x14ac:dyDescent="0.2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</row>
    <row r="540" spans="1:11" ht="12.75" customHeight="1" x14ac:dyDescent="0.2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</row>
    <row r="541" spans="1:11" ht="12.75" customHeight="1" x14ac:dyDescent="0.2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</row>
    <row r="542" spans="1:11" ht="12.75" customHeight="1" x14ac:dyDescent="0.2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</row>
    <row r="543" spans="1:11" ht="12.75" customHeight="1" x14ac:dyDescent="0.2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</row>
    <row r="544" spans="1:11" ht="12.75" customHeight="1" x14ac:dyDescent="0.2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</row>
    <row r="545" spans="1:11" ht="12.75" customHeight="1" x14ac:dyDescent="0.2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</row>
    <row r="546" spans="1:11" ht="12.75" customHeight="1" x14ac:dyDescent="0.2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</row>
    <row r="547" spans="1:11" ht="12.75" customHeight="1" x14ac:dyDescent="0.2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</row>
    <row r="548" spans="1:11" ht="12.75" customHeight="1" x14ac:dyDescent="0.2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</row>
    <row r="549" spans="1:11" ht="12.75" customHeight="1" x14ac:dyDescent="0.2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</row>
    <row r="550" spans="1:11" ht="12.75" customHeight="1" x14ac:dyDescent="0.2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</row>
    <row r="551" spans="1:11" ht="12.75" customHeight="1" x14ac:dyDescent="0.2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</row>
    <row r="552" spans="1:11" ht="12.75" customHeight="1" x14ac:dyDescent="0.2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</row>
    <row r="553" spans="1:11" ht="12.75" customHeight="1" x14ac:dyDescent="0.2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</row>
    <row r="554" spans="1:11" ht="12.75" customHeight="1" x14ac:dyDescent="0.2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</row>
    <row r="555" spans="1:11" ht="12.75" customHeight="1" x14ac:dyDescent="0.2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</row>
    <row r="556" spans="1:11" ht="12.75" customHeight="1" x14ac:dyDescent="0.2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</row>
    <row r="557" spans="1:11" ht="12.75" customHeight="1" x14ac:dyDescent="0.2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</row>
    <row r="558" spans="1:11" ht="12.75" customHeight="1" x14ac:dyDescent="0.2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</row>
    <row r="559" spans="1:11" ht="12.75" customHeight="1" x14ac:dyDescent="0.2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</row>
    <row r="560" spans="1:11" ht="12.75" customHeight="1" x14ac:dyDescent="0.2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</row>
    <row r="561" spans="1:11" ht="12.75" customHeight="1" x14ac:dyDescent="0.2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</row>
    <row r="562" spans="1:11" ht="12.75" customHeight="1" x14ac:dyDescent="0.2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</row>
    <row r="563" spans="1:11" ht="12.75" customHeight="1" x14ac:dyDescent="0.2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</row>
    <row r="564" spans="1:11" ht="12.75" customHeight="1" x14ac:dyDescent="0.2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</row>
    <row r="565" spans="1:11" ht="12.75" customHeight="1" x14ac:dyDescent="0.2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</row>
    <row r="566" spans="1:11" ht="12.75" customHeight="1" x14ac:dyDescent="0.2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</row>
    <row r="567" spans="1:11" ht="12.75" customHeight="1" x14ac:dyDescent="0.2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</row>
    <row r="568" spans="1:11" ht="12.75" customHeight="1" x14ac:dyDescent="0.2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</row>
    <row r="569" spans="1:11" ht="12.75" customHeight="1" x14ac:dyDescent="0.2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</row>
    <row r="570" spans="1:11" ht="12.75" customHeight="1" x14ac:dyDescent="0.2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</row>
    <row r="571" spans="1:11" ht="12.75" customHeight="1" x14ac:dyDescent="0.2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</row>
    <row r="572" spans="1:11" ht="12.75" customHeight="1" x14ac:dyDescent="0.2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</row>
    <row r="573" spans="1:11" ht="12.75" customHeight="1" x14ac:dyDescent="0.2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</row>
    <row r="574" spans="1:11" ht="12.75" customHeight="1" x14ac:dyDescent="0.2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</row>
    <row r="575" spans="1:11" ht="12.75" customHeight="1" x14ac:dyDescent="0.2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</row>
    <row r="576" spans="1:11" ht="12.75" customHeight="1" x14ac:dyDescent="0.2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</row>
    <row r="577" spans="1:11" ht="12.75" customHeight="1" x14ac:dyDescent="0.2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</row>
    <row r="578" spans="1:11" ht="12.75" customHeight="1" x14ac:dyDescent="0.2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</row>
    <row r="579" spans="1:11" ht="12.75" customHeight="1" x14ac:dyDescent="0.2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</row>
    <row r="580" spans="1:11" ht="12.75" customHeight="1" x14ac:dyDescent="0.2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</row>
    <row r="581" spans="1:11" ht="12.75" customHeight="1" x14ac:dyDescent="0.2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</row>
    <row r="582" spans="1:11" ht="12.75" customHeight="1" x14ac:dyDescent="0.2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</row>
    <row r="583" spans="1:11" ht="12.75" customHeight="1" x14ac:dyDescent="0.2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</row>
    <row r="584" spans="1:11" ht="12.75" customHeight="1" x14ac:dyDescent="0.2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</row>
    <row r="585" spans="1:11" ht="12.75" customHeight="1" x14ac:dyDescent="0.2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</row>
    <row r="586" spans="1:11" ht="12.75" customHeight="1" x14ac:dyDescent="0.2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</row>
    <row r="587" spans="1:11" ht="12.75" customHeight="1" x14ac:dyDescent="0.2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</row>
    <row r="588" spans="1:11" ht="12.75" customHeight="1" x14ac:dyDescent="0.2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</row>
    <row r="589" spans="1:11" ht="12.75" customHeight="1" x14ac:dyDescent="0.2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</row>
    <row r="590" spans="1:11" ht="12.75" customHeight="1" x14ac:dyDescent="0.2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</row>
    <row r="591" spans="1:11" ht="12.75" customHeight="1" x14ac:dyDescent="0.2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</row>
    <row r="592" spans="1:11" ht="12.75" customHeight="1" x14ac:dyDescent="0.2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</row>
    <row r="593" spans="1:11" ht="12.75" customHeight="1" x14ac:dyDescent="0.2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</row>
    <row r="594" spans="1:11" ht="12.75" customHeight="1" x14ac:dyDescent="0.2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</row>
    <row r="595" spans="1:11" ht="12.75" customHeight="1" x14ac:dyDescent="0.2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</row>
    <row r="596" spans="1:11" ht="12.75" customHeight="1" x14ac:dyDescent="0.2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</row>
    <row r="597" spans="1:11" ht="12.75" customHeight="1" x14ac:dyDescent="0.2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</row>
    <row r="598" spans="1:11" ht="12.75" customHeight="1" x14ac:dyDescent="0.2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</row>
    <row r="599" spans="1:11" ht="12.75" customHeight="1" x14ac:dyDescent="0.2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</row>
    <row r="600" spans="1:11" ht="12.75" customHeight="1" x14ac:dyDescent="0.2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</row>
    <row r="601" spans="1:11" ht="12.75" customHeight="1" x14ac:dyDescent="0.2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</row>
    <row r="602" spans="1:11" ht="12.75" customHeight="1" x14ac:dyDescent="0.2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</row>
    <row r="603" spans="1:11" ht="12.75" customHeight="1" x14ac:dyDescent="0.2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</row>
    <row r="604" spans="1:11" ht="12.75" customHeight="1" x14ac:dyDescent="0.2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</row>
    <row r="605" spans="1:11" ht="12.75" customHeight="1" x14ac:dyDescent="0.2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</row>
    <row r="606" spans="1:11" ht="12.75" customHeight="1" x14ac:dyDescent="0.2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</row>
    <row r="607" spans="1:11" ht="12.75" customHeight="1" x14ac:dyDescent="0.2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</row>
    <row r="608" spans="1:11" ht="12.75" customHeight="1" x14ac:dyDescent="0.2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</row>
    <row r="609" spans="1:11" ht="12.75" customHeight="1" x14ac:dyDescent="0.2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</row>
    <row r="610" spans="1:11" ht="12.75" customHeight="1" x14ac:dyDescent="0.2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</row>
    <row r="611" spans="1:11" ht="12.75" customHeight="1" x14ac:dyDescent="0.2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</row>
    <row r="612" spans="1:11" ht="12.75" customHeight="1" x14ac:dyDescent="0.2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</row>
    <row r="613" spans="1:11" ht="12.75" customHeight="1" x14ac:dyDescent="0.2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</row>
    <row r="614" spans="1:11" ht="12.75" customHeight="1" x14ac:dyDescent="0.2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</row>
    <row r="615" spans="1:11" ht="12.75" customHeight="1" x14ac:dyDescent="0.2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</row>
    <row r="616" spans="1:11" ht="12.75" customHeight="1" x14ac:dyDescent="0.2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</row>
    <row r="617" spans="1:11" ht="12.75" customHeight="1" x14ac:dyDescent="0.2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</row>
    <row r="618" spans="1:11" ht="12.75" customHeight="1" x14ac:dyDescent="0.2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</row>
    <row r="619" spans="1:11" ht="12.75" customHeight="1" x14ac:dyDescent="0.2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</row>
    <row r="620" spans="1:11" ht="12.75" customHeight="1" x14ac:dyDescent="0.2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</row>
    <row r="621" spans="1:11" ht="12.75" customHeight="1" x14ac:dyDescent="0.2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</row>
    <row r="622" spans="1:11" ht="12.75" customHeight="1" x14ac:dyDescent="0.2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</row>
    <row r="623" spans="1:11" ht="12.75" customHeight="1" x14ac:dyDescent="0.2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</row>
    <row r="624" spans="1:11" ht="12.75" customHeight="1" x14ac:dyDescent="0.2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</row>
    <row r="625" spans="1:11" ht="12.75" customHeight="1" x14ac:dyDescent="0.2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</row>
    <row r="626" spans="1:11" ht="12.75" customHeight="1" x14ac:dyDescent="0.2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</row>
    <row r="627" spans="1:11" ht="12.75" customHeight="1" x14ac:dyDescent="0.2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</row>
    <row r="628" spans="1:11" ht="12.75" customHeight="1" x14ac:dyDescent="0.2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</row>
    <row r="629" spans="1:11" ht="12.75" customHeight="1" x14ac:dyDescent="0.2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</row>
    <row r="630" spans="1:11" ht="12.75" customHeight="1" x14ac:dyDescent="0.2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</row>
    <row r="631" spans="1:11" ht="12.75" customHeight="1" x14ac:dyDescent="0.2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</row>
    <row r="632" spans="1:11" ht="12.75" customHeight="1" x14ac:dyDescent="0.2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</row>
    <row r="633" spans="1:11" ht="12.75" customHeight="1" x14ac:dyDescent="0.2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</row>
    <row r="634" spans="1:11" ht="12.75" customHeight="1" x14ac:dyDescent="0.2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</row>
    <row r="635" spans="1:11" ht="12.75" customHeight="1" x14ac:dyDescent="0.2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</row>
    <row r="636" spans="1:11" ht="12.75" customHeight="1" x14ac:dyDescent="0.2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</row>
    <row r="637" spans="1:11" ht="12.75" customHeight="1" x14ac:dyDescent="0.2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</row>
    <row r="638" spans="1:11" ht="12.75" customHeight="1" x14ac:dyDescent="0.2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</row>
    <row r="639" spans="1:11" ht="12.75" customHeight="1" x14ac:dyDescent="0.2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</row>
    <row r="640" spans="1:11" ht="12.75" customHeight="1" x14ac:dyDescent="0.2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</row>
    <row r="641" spans="1:11" ht="12.75" customHeight="1" x14ac:dyDescent="0.2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</row>
    <row r="642" spans="1:11" ht="12.75" customHeight="1" x14ac:dyDescent="0.2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</row>
    <row r="643" spans="1:11" ht="12.75" customHeight="1" x14ac:dyDescent="0.2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</row>
    <row r="644" spans="1:11" ht="12.75" customHeight="1" x14ac:dyDescent="0.2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</row>
    <row r="645" spans="1:11" ht="12.75" customHeight="1" x14ac:dyDescent="0.2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</row>
    <row r="646" spans="1:11" ht="12.75" customHeight="1" x14ac:dyDescent="0.2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</row>
    <row r="647" spans="1:11" ht="12.75" customHeight="1" x14ac:dyDescent="0.2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</row>
    <row r="648" spans="1:11" ht="12.75" customHeight="1" x14ac:dyDescent="0.2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</row>
    <row r="649" spans="1:11" ht="12.75" customHeight="1" x14ac:dyDescent="0.2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</row>
    <row r="650" spans="1:11" ht="12.75" customHeight="1" x14ac:dyDescent="0.2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</row>
    <row r="651" spans="1:11" ht="12.75" customHeight="1" x14ac:dyDescent="0.2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</row>
    <row r="652" spans="1:11" ht="12.75" customHeight="1" x14ac:dyDescent="0.2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</row>
    <row r="653" spans="1:11" ht="12.75" customHeight="1" x14ac:dyDescent="0.2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</row>
    <row r="654" spans="1:11" ht="12.75" customHeight="1" x14ac:dyDescent="0.2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</row>
    <row r="655" spans="1:11" ht="12.75" customHeight="1" x14ac:dyDescent="0.2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</row>
    <row r="656" spans="1:11" ht="12.75" customHeight="1" x14ac:dyDescent="0.2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</row>
    <row r="657" spans="1:11" ht="12.75" customHeight="1" x14ac:dyDescent="0.2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</row>
    <row r="658" spans="1:11" ht="12.75" customHeight="1" x14ac:dyDescent="0.2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</row>
    <row r="659" spans="1:11" ht="12.75" customHeight="1" x14ac:dyDescent="0.2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</row>
    <row r="660" spans="1:11" ht="12.75" customHeight="1" x14ac:dyDescent="0.2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</row>
    <row r="661" spans="1:11" ht="12.75" customHeight="1" x14ac:dyDescent="0.2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</row>
    <row r="662" spans="1:11" ht="12.75" customHeight="1" x14ac:dyDescent="0.2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</row>
    <row r="663" spans="1:11" ht="12.75" customHeight="1" x14ac:dyDescent="0.2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</row>
    <row r="664" spans="1:11" ht="12.75" customHeight="1" x14ac:dyDescent="0.2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</row>
    <row r="665" spans="1:11" ht="12.75" customHeight="1" x14ac:dyDescent="0.2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</row>
    <row r="666" spans="1:11" ht="12.75" customHeight="1" x14ac:dyDescent="0.2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</row>
    <row r="667" spans="1:11" ht="12.75" customHeight="1" x14ac:dyDescent="0.2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</row>
    <row r="668" spans="1:11" ht="12.75" customHeight="1" x14ac:dyDescent="0.2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</row>
    <row r="669" spans="1:11" ht="12.75" customHeight="1" x14ac:dyDescent="0.2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</row>
    <row r="670" spans="1:11" ht="12.75" customHeight="1" x14ac:dyDescent="0.2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</row>
    <row r="671" spans="1:11" ht="12.75" customHeight="1" x14ac:dyDescent="0.2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</row>
    <row r="672" spans="1:11" ht="12.75" customHeight="1" x14ac:dyDescent="0.2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</row>
    <row r="673" spans="1:11" ht="12.75" customHeight="1" x14ac:dyDescent="0.2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</row>
    <row r="674" spans="1:11" ht="12.75" customHeight="1" x14ac:dyDescent="0.2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</row>
    <row r="675" spans="1:11" ht="12.75" customHeight="1" x14ac:dyDescent="0.2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</row>
    <row r="676" spans="1:11" ht="12.75" customHeight="1" x14ac:dyDescent="0.2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</row>
    <row r="677" spans="1:11" ht="12.75" customHeight="1" x14ac:dyDescent="0.2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</row>
    <row r="678" spans="1:11" ht="12.75" customHeight="1" x14ac:dyDescent="0.2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</row>
    <row r="679" spans="1:11" ht="12.75" customHeight="1" x14ac:dyDescent="0.2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</row>
    <row r="680" spans="1:11" ht="12.75" customHeight="1" x14ac:dyDescent="0.2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</row>
    <row r="681" spans="1:11" ht="12.75" customHeight="1" x14ac:dyDescent="0.2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</row>
    <row r="682" spans="1:11" ht="12.75" customHeight="1" x14ac:dyDescent="0.2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</row>
    <row r="683" spans="1:11" ht="12.75" customHeight="1" x14ac:dyDescent="0.2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</row>
    <row r="684" spans="1:11" ht="12.75" customHeight="1" x14ac:dyDescent="0.2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</row>
    <row r="685" spans="1:11" ht="12.75" customHeight="1" x14ac:dyDescent="0.2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</row>
    <row r="686" spans="1:11" ht="12.75" customHeight="1" x14ac:dyDescent="0.2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</row>
    <row r="687" spans="1:11" ht="12.75" customHeight="1" x14ac:dyDescent="0.2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</row>
    <row r="688" spans="1:11" ht="12.75" customHeight="1" x14ac:dyDescent="0.2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</row>
    <row r="689" spans="1:11" ht="12.75" customHeight="1" x14ac:dyDescent="0.2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</row>
    <row r="690" spans="1:11" ht="12.75" customHeight="1" x14ac:dyDescent="0.2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</row>
    <row r="691" spans="1:11" ht="12.75" customHeight="1" x14ac:dyDescent="0.2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</row>
    <row r="692" spans="1:11" ht="12.75" customHeight="1" x14ac:dyDescent="0.2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</row>
    <row r="693" spans="1:11" ht="12.75" customHeight="1" x14ac:dyDescent="0.2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</row>
    <row r="694" spans="1:11" ht="12.75" customHeight="1" x14ac:dyDescent="0.2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</row>
    <row r="695" spans="1:11" ht="12.75" customHeight="1" x14ac:dyDescent="0.2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</row>
    <row r="696" spans="1:11" ht="12.75" customHeight="1" x14ac:dyDescent="0.2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</row>
    <row r="697" spans="1:11" ht="12.75" customHeight="1" x14ac:dyDescent="0.2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</row>
    <row r="698" spans="1:11" ht="12.75" customHeight="1" x14ac:dyDescent="0.2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</row>
    <row r="699" spans="1:11" ht="12.75" customHeight="1" x14ac:dyDescent="0.2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</row>
    <row r="700" spans="1:11" ht="12.75" customHeight="1" x14ac:dyDescent="0.2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</row>
    <row r="701" spans="1:11" ht="12.75" customHeight="1" x14ac:dyDescent="0.2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</row>
    <row r="702" spans="1:11" ht="12.75" customHeight="1" x14ac:dyDescent="0.2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</row>
    <row r="703" spans="1:11" ht="12.75" customHeight="1" x14ac:dyDescent="0.2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</row>
    <row r="704" spans="1:11" ht="12.75" customHeight="1" x14ac:dyDescent="0.2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</row>
    <row r="705" spans="1:11" ht="12.75" customHeight="1" x14ac:dyDescent="0.2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</row>
    <row r="706" spans="1:11" ht="12.75" customHeight="1" x14ac:dyDescent="0.2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</row>
    <row r="707" spans="1:11" ht="12.75" customHeight="1" x14ac:dyDescent="0.2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</row>
    <row r="708" spans="1:11" ht="12.75" customHeight="1" x14ac:dyDescent="0.2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</row>
    <row r="709" spans="1:11" ht="12.75" customHeight="1" x14ac:dyDescent="0.2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</row>
    <row r="710" spans="1:11" ht="12.75" customHeight="1" x14ac:dyDescent="0.2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</row>
    <row r="711" spans="1:11" ht="12.75" customHeight="1" x14ac:dyDescent="0.2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</row>
    <row r="712" spans="1:11" ht="12.75" customHeight="1" x14ac:dyDescent="0.2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</row>
    <row r="713" spans="1:11" ht="12.75" customHeight="1" x14ac:dyDescent="0.2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</row>
    <row r="714" spans="1:11" ht="12.75" customHeight="1" x14ac:dyDescent="0.2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</row>
    <row r="715" spans="1:11" ht="12.75" customHeight="1" x14ac:dyDescent="0.2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</row>
    <row r="716" spans="1:11" ht="12.75" customHeight="1" x14ac:dyDescent="0.2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</row>
    <row r="717" spans="1:11" ht="12.75" customHeight="1" x14ac:dyDescent="0.2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</row>
    <row r="718" spans="1:11" ht="12.75" customHeight="1" x14ac:dyDescent="0.2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</row>
    <row r="719" spans="1:11" ht="12.75" customHeight="1" x14ac:dyDescent="0.2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</row>
    <row r="720" spans="1:11" ht="12.75" customHeight="1" x14ac:dyDescent="0.2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</row>
    <row r="721" spans="1:11" ht="12.75" customHeight="1" x14ac:dyDescent="0.2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</row>
    <row r="722" spans="1:11" ht="12.75" customHeight="1" x14ac:dyDescent="0.2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</row>
    <row r="723" spans="1:11" ht="12.75" customHeight="1" x14ac:dyDescent="0.2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</row>
    <row r="724" spans="1:11" ht="12.75" customHeight="1" x14ac:dyDescent="0.2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</row>
    <row r="725" spans="1:11" ht="12.75" customHeight="1" x14ac:dyDescent="0.2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</row>
    <row r="726" spans="1:11" ht="12.75" customHeight="1" x14ac:dyDescent="0.2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</row>
    <row r="727" spans="1:11" ht="12.75" customHeight="1" x14ac:dyDescent="0.2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</row>
    <row r="728" spans="1:11" ht="12.75" customHeight="1" x14ac:dyDescent="0.2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</row>
    <row r="729" spans="1:11" ht="12.75" customHeight="1" x14ac:dyDescent="0.2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</row>
    <row r="730" spans="1:11" ht="12.75" customHeight="1" x14ac:dyDescent="0.2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</row>
    <row r="731" spans="1:11" ht="12.75" customHeight="1" x14ac:dyDescent="0.2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</row>
    <row r="732" spans="1:11" ht="12.75" customHeight="1" x14ac:dyDescent="0.2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</row>
    <row r="733" spans="1:11" ht="12.75" customHeight="1" x14ac:dyDescent="0.2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</row>
    <row r="734" spans="1:11" ht="12.75" customHeight="1" x14ac:dyDescent="0.2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</row>
    <row r="735" spans="1:11" ht="12.75" customHeight="1" x14ac:dyDescent="0.2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</row>
    <row r="736" spans="1:11" ht="12.75" customHeight="1" x14ac:dyDescent="0.2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</row>
    <row r="737" spans="1:11" ht="12.75" customHeight="1" x14ac:dyDescent="0.2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</row>
    <row r="738" spans="1:11" ht="12.75" customHeight="1" x14ac:dyDescent="0.2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</row>
    <row r="739" spans="1:11" ht="12.75" customHeight="1" x14ac:dyDescent="0.2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</row>
    <row r="740" spans="1:11" ht="12.75" customHeight="1" x14ac:dyDescent="0.2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</row>
    <row r="741" spans="1:11" ht="12.75" customHeight="1" x14ac:dyDescent="0.2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</row>
    <row r="742" spans="1:11" ht="12.75" customHeight="1" x14ac:dyDescent="0.2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</row>
    <row r="743" spans="1:11" ht="12.75" customHeight="1" x14ac:dyDescent="0.2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</row>
    <row r="744" spans="1:11" ht="12.75" customHeight="1" x14ac:dyDescent="0.2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</row>
    <row r="745" spans="1:11" ht="12.75" customHeight="1" x14ac:dyDescent="0.2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</row>
    <row r="746" spans="1:11" ht="12.75" customHeight="1" x14ac:dyDescent="0.2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</row>
    <row r="747" spans="1:11" ht="12.75" customHeight="1" x14ac:dyDescent="0.2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</row>
    <row r="748" spans="1:11" ht="12.75" customHeight="1" x14ac:dyDescent="0.2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</row>
    <row r="749" spans="1:11" ht="12.75" customHeight="1" x14ac:dyDescent="0.2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</row>
    <row r="750" spans="1:11" ht="12.75" customHeight="1" x14ac:dyDescent="0.2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</row>
    <row r="751" spans="1:11" ht="12.75" customHeight="1" x14ac:dyDescent="0.2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</row>
    <row r="752" spans="1:11" ht="12.75" customHeight="1" x14ac:dyDescent="0.2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</row>
    <row r="753" spans="1:11" ht="12.75" customHeight="1" x14ac:dyDescent="0.2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</row>
    <row r="754" spans="1:11" ht="12.75" customHeight="1" x14ac:dyDescent="0.2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</row>
    <row r="755" spans="1:11" ht="12.75" customHeight="1" x14ac:dyDescent="0.2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</row>
    <row r="756" spans="1:11" ht="12.75" customHeight="1" x14ac:dyDescent="0.2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</row>
    <row r="757" spans="1:11" ht="12.75" customHeight="1" x14ac:dyDescent="0.2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</row>
    <row r="758" spans="1:11" ht="12.75" customHeight="1" x14ac:dyDescent="0.2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</row>
    <row r="759" spans="1:11" ht="12.75" customHeight="1" x14ac:dyDescent="0.2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</row>
    <row r="760" spans="1:11" ht="12.75" customHeight="1" x14ac:dyDescent="0.2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</row>
    <row r="761" spans="1:11" ht="12.75" customHeight="1" x14ac:dyDescent="0.2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</row>
    <row r="762" spans="1:11" ht="12.75" customHeight="1" x14ac:dyDescent="0.2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</row>
    <row r="763" spans="1:11" ht="12.75" customHeight="1" x14ac:dyDescent="0.2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</row>
    <row r="764" spans="1:11" ht="12.75" customHeight="1" x14ac:dyDescent="0.2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</row>
    <row r="765" spans="1:11" ht="12.75" customHeight="1" x14ac:dyDescent="0.2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</row>
    <row r="766" spans="1:11" ht="12.75" customHeight="1" x14ac:dyDescent="0.2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</row>
    <row r="767" spans="1:11" ht="12.75" customHeight="1" x14ac:dyDescent="0.2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</row>
    <row r="768" spans="1:11" ht="12.75" customHeight="1" x14ac:dyDescent="0.2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</row>
    <row r="769" spans="1:11" ht="12.75" customHeight="1" x14ac:dyDescent="0.2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</row>
    <row r="770" spans="1:11" ht="12.75" customHeight="1" x14ac:dyDescent="0.2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</row>
    <row r="771" spans="1:11" ht="12.75" customHeight="1" x14ac:dyDescent="0.2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</row>
    <row r="772" spans="1:11" ht="12.75" customHeight="1" x14ac:dyDescent="0.2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</row>
    <row r="773" spans="1:11" ht="12.75" customHeight="1" x14ac:dyDescent="0.2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</row>
    <row r="774" spans="1:11" ht="12.75" customHeight="1" x14ac:dyDescent="0.2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</row>
    <row r="775" spans="1:11" ht="12.75" customHeight="1" x14ac:dyDescent="0.2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</row>
    <row r="776" spans="1:11" ht="12.75" customHeight="1" x14ac:dyDescent="0.2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</row>
    <row r="777" spans="1:11" ht="12.75" customHeight="1" x14ac:dyDescent="0.2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</row>
    <row r="778" spans="1:11" ht="12.75" customHeight="1" x14ac:dyDescent="0.2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</row>
    <row r="779" spans="1:11" ht="12.75" customHeight="1" x14ac:dyDescent="0.2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</row>
    <row r="780" spans="1:11" ht="12.75" customHeight="1" x14ac:dyDescent="0.2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</row>
    <row r="781" spans="1:11" ht="12.75" customHeight="1" x14ac:dyDescent="0.2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</row>
    <row r="782" spans="1:11" ht="12.75" customHeight="1" x14ac:dyDescent="0.2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</row>
    <row r="783" spans="1:11" ht="12.75" customHeight="1" x14ac:dyDescent="0.2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</row>
    <row r="784" spans="1:11" ht="12.75" customHeight="1" x14ac:dyDescent="0.2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</row>
    <row r="785" spans="1:11" ht="12.75" customHeight="1" x14ac:dyDescent="0.2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</row>
    <row r="786" spans="1:11" ht="12.75" customHeight="1" x14ac:dyDescent="0.2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</row>
    <row r="787" spans="1:11" ht="12.75" customHeight="1" x14ac:dyDescent="0.2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</row>
    <row r="788" spans="1:11" ht="12.75" customHeight="1" x14ac:dyDescent="0.2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</row>
    <row r="789" spans="1:11" ht="12.75" customHeight="1" x14ac:dyDescent="0.2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</row>
    <row r="790" spans="1:11" ht="12.75" customHeight="1" x14ac:dyDescent="0.2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</row>
    <row r="791" spans="1:11" ht="12.75" customHeight="1" x14ac:dyDescent="0.2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</row>
    <row r="792" spans="1:11" ht="12.75" customHeight="1" x14ac:dyDescent="0.2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</row>
    <row r="793" spans="1:11" ht="12.75" customHeight="1" x14ac:dyDescent="0.2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</row>
    <row r="794" spans="1:11" ht="12.75" customHeight="1" x14ac:dyDescent="0.2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</row>
    <row r="795" spans="1:11" ht="12.75" customHeight="1" x14ac:dyDescent="0.2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</row>
    <row r="796" spans="1:11" ht="12.75" customHeight="1" x14ac:dyDescent="0.2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</row>
    <row r="797" spans="1:11" ht="12.75" customHeight="1" x14ac:dyDescent="0.2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</row>
    <row r="798" spans="1:11" ht="12.75" customHeight="1" x14ac:dyDescent="0.2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</row>
    <row r="799" spans="1:11" ht="12.75" customHeight="1" x14ac:dyDescent="0.2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</row>
    <row r="800" spans="1:11" ht="12.75" customHeight="1" x14ac:dyDescent="0.2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</row>
    <row r="801" spans="1:11" ht="12.75" customHeight="1" x14ac:dyDescent="0.2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</row>
    <row r="802" spans="1:11" ht="12.75" customHeight="1" x14ac:dyDescent="0.2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</row>
    <row r="803" spans="1:11" ht="12.75" customHeight="1" x14ac:dyDescent="0.2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</row>
    <row r="804" spans="1:11" ht="12.75" customHeight="1" x14ac:dyDescent="0.2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</row>
    <row r="805" spans="1:11" ht="12.75" customHeight="1" x14ac:dyDescent="0.2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</row>
    <row r="806" spans="1:11" ht="12.75" customHeight="1" x14ac:dyDescent="0.2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</row>
    <row r="807" spans="1:11" ht="12.75" customHeight="1" x14ac:dyDescent="0.2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</row>
    <row r="808" spans="1:11" ht="12.75" customHeight="1" x14ac:dyDescent="0.2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</row>
    <row r="809" spans="1:11" ht="12.75" customHeight="1" x14ac:dyDescent="0.2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</row>
    <row r="810" spans="1:11" ht="12.75" customHeight="1" x14ac:dyDescent="0.2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</row>
    <row r="811" spans="1:11" ht="12.75" customHeight="1" x14ac:dyDescent="0.2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</row>
    <row r="812" spans="1:11" ht="12.75" customHeight="1" x14ac:dyDescent="0.2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</row>
    <row r="813" spans="1:11" ht="12.75" customHeight="1" x14ac:dyDescent="0.2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</row>
    <row r="814" spans="1:11" ht="12.75" customHeight="1" x14ac:dyDescent="0.2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</row>
    <row r="815" spans="1:11" ht="12.75" customHeight="1" x14ac:dyDescent="0.2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</row>
    <row r="816" spans="1:11" ht="12.75" customHeight="1" x14ac:dyDescent="0.2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</row>
    <row r="817" spans="1:11" ht="12.75" customHeight="1" x14ac:dyDescent="0.2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</row>
    <row r="818" spans="1:11" ht="12.75" customHeight="1" x14ac:dyDescent="0.2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</row>
    <row r="819" spans="1:11" ht="12.75" customHeight="1" x14ac:dyDescent="0.2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</row>
    <row r="820" spans="1:11" ht="12.75" customHeight="1" x14ac:dyDescent="0.2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</row>
    <row r="821" spans="1:11" ht="12.75" customHeight="1" x14ac:dyDescent="0.2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</row>
    <row r="822" spans="1:11" ht="12.75" customHeight="1" x14ac:dyDescent="0.2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</row>
    <row r="823" spans="1:11" ht="12.75" customHeight="1" x14ac:dyDescent="0.2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</row>
    <row r="824" spans="1:11" ht="12.75" customHeight="1" x14ac:dyDescent="0.2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</row>
    <row r="825" spans="1:11" ht="12.75" customHeight="1" x14ac:dyDescent="0.2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</row>
    <row r="826" spans="1:11" ht="12.75" customHeight="1" x14ac:dyDescent="0.2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</row>
    <row r="827" spans="1:11" ht="12.75" customHeight="1" x14ac:dyDescent="0.2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</row>
    <row r="828" spans="1:11" ht="12.75" customHeight="1" x14ac:dyDescent="0.2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</row>
    <row r="829" spans="1:11" ht="12.75" customHeight="1" x14ac:dyDescent="0.2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</row>
    <row r="830" spans="1:11" ht="12.75" customHeight="1" x14ac:dyDescent="0.2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</row>
    <row r="831" spans="1:11" ht="12.75" customHeight="1" x14ac:dyDescent="0.2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</row>
    <row r="832" spans="1:11" ht="12.75" customHeight="1" x14ac:dyDescent="0.2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</row>
    <row r="833" spans="1:11" ht="12.75" customHeight="1" x14ac:dyDescent="0.2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</row>
    <row r="834" spans="1:11" ht="12.75" customHeight="1" x14ac:dyDescent="0.2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</row>
    <row r="835" spans="1:11" ht="12.75" customHeight="1" x14ac:dyDescent="0.2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</row>
    <row r="836" spans="1:11" ht="12.75" customHeight="1" x14ac:dyDescent="0.2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</row>
    <row r="837" spans="1:11" ht="12.75" customHeight="1" x14ac:dyDescent="0.2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</row>
    <row r="838" spans="1:11" ht="12.75" customHeight="1" x14ac:dyDescent="0.2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</row>
    <row r="839" spans="1:11" ht="12.75" customHeight="1" x14ac:dyDescent="0.2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</row>
    <row r="840" spans="1:11" ht="12.75" customHeight="1" x14ac:dyDescent="0.2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</row>
    <row r="841" spans="1:11" ht="12.75" customHeight="1" x14ac:dyDescent="0.2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</row>
    <row r="842" spans="1:11" ht="12.75" customHeight="1" x14ac:dyDescent="0.2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</row>
    <row r="843" spans="1:11" ht="12.75" customHeight="1" x14ac:dyDescent="0.2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</row>
    <row r="844" spans="1:11" ht="12.75" customHeight="1" x14ac:dyDescent="0.2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</row>
    <row r="845" spans="1:11" ht="12.75" customHeight="1" x14ac:dyDescent="0.2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</row>
    <row r="846" spans="1:11" ht="12.75" customHeight="1" x14ac:dyDescent="0.2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</row>
    <row r="847" spans="1:11" ht="12.75" customHeight="1" x14ac:dyDescent="0.2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</row>
    <row r="848" spans="1:11" ht="12.75" customHeight="1" x14ac:dyDescent="0.2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</row>
    <row r="849" spans="1:11" ht="12.75" customHeight="1" x14ac:dyDescent="0.2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</row>
    <row r="850" spans="1:11" ht="12.75" customHeight="1" x14ac:dyDescent="0.2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</row>
    <row r="851" spans="1:11" ht="12.75" customHeight="1" x14ac:dyDescent="0.2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</row>
    <row r="852" spans="1:11" ht="12.75" customHeight="1" x14ac:dyDescent="0.2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</row>
    <row r="853" spans="1:11" ht="12.75" customHeight="1" x14ac:dyDescent="0.2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</row>
    <row r="854" spans="1:11" ht="12.75" customHeight="1" x14ac:dyDescent="0.2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</row>
    <row r="855" spans="1:11" ht="12.75" customHeight="1" x14ac:dyDescent="0.2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</row>
    <row r="856" spans="1:11" ht="12.75" customHeight="1" x14ac:dyDescent="0.2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</row>
    <row r="857" spans="1:11" ht="12.75" customHeight="1" x14ac:dyDescent="0.2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</row>
    <row r="858" spans="1:11" ht="12.75" customHeight="1" x14ac:dyDescent="0.2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</row>
    <row r="859" spans="1:11" ht="12.75" customHeight="1" x14ac:dyDescent="0.2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</row>
    <row r="860" spans="1:11" ht="12.75" customHeight="1" x14ac:dyDescent="0.2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</row>
    <row r="861" spans="1:11" ht="12.75" customHeight="1" x14ac:dyDescent="0.2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</row>
    <row r="862" spans="1:11" ht="12.75" customHeight="1" x14ac:dyDescent="0.2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</row>
    <row r="863" spans="1:11" ht="12.75" customHeight="1" x14ac:dyDescent="0.2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</row>
    <row r="864" spans="1:11" ht="12.75" customHeight="1" x14ac:dyDescent="0.2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</row>
    <row r="865" spans="1:11" ht="12.75" customHeight="1" x14ac:dyDescent="0.2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</row>
    <row r="866" spans="1:11" ht="12.75" customHeight="1" x14ac:dyDescent="0.2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</row>
    <row r="867" spans="1:11" ht="12.75" customHeight="1" x14ac:dyDescent="0.2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</row>
    <row r="868" spans="1:11" ht="12.75" customHeight="1" x14ac:dyDescent="0.2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</row>
    <row r="869" spans="1:11" ht="12.75" customHeight="1" x14ac:dyDescent="0.2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</row>
    <row r="870" spans="1:11" ht="12.75" customHeight="1" x14ac:dyDescent="0.2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</row>
    <row r="871" spans="1:11" ht="12.75" customHeight="1" x14ac:dyDescent="0.2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</row>
    <row r="872" spans="1:11" ht="12.75" customHeight="1" x14ac:dyDescent="0.2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</row>
    <row r="873" spans="1:11" ht="12.75" customHeight="1" x14ac:dyDescent="0.2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</row>
    <row r="874" spans="1:11" ht="12.75" customHeight="1" x14ac:dyDescent="0.2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</row>
    <row r="875" spans="1:11" ht="12.75" customHeight="1" x14ac:dyDescent="0.2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</row>
    <row r="876" spans="1:11" ht="12.75" customHeight="1" x14ac:dyDescent="0.2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</row>
    <row r="877" spans="1:11" ht="12.75" customHeight="1" x14ac:dyDescent="0.2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</row>
    <row r="878" spans="1:11" ht="12.75" customHeight="1" x14ac:dyDescent="0.2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</row>
    <row r="879" spans="1:11" ht="12.75" customHeight="1" x14ac:dyDescent="0.2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</row>
    <row r="880" spans="1:11" ht="12.75" customHeight="1" x14ac:dyDescent="0.2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</row>
    <row r="881" spans="1:11" ht="12.75" customHeight="1" x14ac:dyDescent="0.2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</row>
    <row r="882" spans="1:11" ht="12.75" customHeight="1" x14ac:dyDescent="0.2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</row>
    <row r="883" spans="1:11" ht="12.75" customHeight="1" x14ac:dyDescent="0.2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</row>
    <row r="884" spans="1:11" ht="12.75" customHeight="1" x14ac:dyDescent="0.2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</row>
    <row r="885" spans="1:11" ht="12.75" customHeight="1" x14ac:dyDescent="0.2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</row>
    <row r="886" spans="1:11" ht="12.75" customHeight="1" x14ac:dyDescent="0.2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</row>
    <row r="887" spans="1:11" ht="12.75" customHeight="1" x14ac:dyDescent="0.2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</row>
    <row r="888" spans="1:11" ht="12.75" customHeight="1" x14ac:dyDescent="0.2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</row>
    <row r="889" spans="1:11" ht="12.75" customHeight="1" x14ac:dyDescent="0.2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</row>
    <row r="890" spans="1:11" ht="12.75" customHeight="1" x14ac:dyDescent="0.2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</row>
    <row r="891" spans="1:11" ht="12.75" customHeight="1" x14ac:dyDescent="0.2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</row>
    <row r="892" spans="1:11" ht="12.75" customHeight="1" x14ac:dyDescent="0.2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</row>
    <row r="893" spans="1:11" ht="12.75" customHeight="1" x14ac:dyDescent="0.2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</row>
    <row r="894" spans="1:11" ht="12.75" customHeight="1" x14ac:dyDescent="0.2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</row>
    <row r="895" spans="1:11" ht="12.75" customHeight="1" x14ac:dyDescent="0.2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</row>
    <row r="896" spans="1:11" ht="12.75" customHeight="1" x14ac:dyDescent="0.2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</row>
    <row r="897" spans="1:11" ht="12.75" customHeight="1" x14ac:dyDescent="0.2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</row>
    <row r="898" spans="1:11" ht="12.75" customHeight="1" x14ac:dyDescent="0.2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</row>
    <row r="899" spans="1:11" ht="12.75" customHeight="1" x14ac:dyDescent="0.2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</row>
    <row r="900" spans="1:11" ht="12.75" customHeight="1" x14ac:dyDescent="0.2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</row>
    <row r="901" spans="1:11" ht="12.75" customHeight="1" x14ac:dyDescent="0.2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</row>
    <row r="902" spans="1:11" ht="12.75" customHeight="1" x14ac:dyDescent="0.2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</row>
    <row r="903" spans="1:11" ht="12.75" customHeight="1" x14ac:dyDescent="0.2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</row>
    <row r="904" spans="1:11" ht="12.75" customHeight="1" x14ac:dyDescent="0.2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</row>
    <row r="905" spans="1:11" ht="12.75" customHeight="1" x14ac:dyDescent="0.2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</row>
    <row r="906" spans="1:11" ht="12.75" customHeight="1" x14ac:dyDescent="0.2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</row>
    <row r="907" spans="1:11" ht="12.75" customHeight="1" x14ac:dyDescent="0.2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</row>
    <row r="908" spans="1:11" ht="12.75" customHeight="1" x14ac:dyDescent="0.2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</row>
    <row r="909" spans="1:11" ht="12.75" customHeight="1" x14ac:dyDescent="0.2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</row>
    <row r="910" spans="1:11" ht="12.75" customHeight="1" x14ac:dyDescent="0.2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</row>
    <row r="911" spans="1:11" ht="12.75" customHeight="1" x14ac:dyDescent="0.2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</row>
    <row r="912" spans="1:11" ht="12.75" customHeight="1" x14ac:dyDescent="0.2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</row>
    <row r="913" spans="1:11" ht="12.75" customHeight="1" x14ac:dyDescent="0.2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</row>
    <row r="914" spans="1:11" ht="12.75" customHeight="1" x14ac:dyDescent="0.2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</row>
    <row r="915" spans="1:11" ht="12.75" customHeight="1" x14ac:dyDescent="0.2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</row>
    <row r="916" spans="1:11" ht="12.75" customHeight="1" x14ac:dyDescent="0.2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</row>
    <row r="917" spans="1:11" ht="12.75" customHeight="1" x14ac:dyDescent="0.2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</row>
    <row r="918" spans="1:11" ht="12.75" customHeight="1" x14ac:dyDescent="0.2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</row>
    <row r="919" spans="1:11" ht="12.75" customHeight="1" x14ac:dyDescent="0.2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</row>
    <row r="920" spans="1:11" ht="12.75" customHeight="1" x14ac:dyDescent="0.2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</row>
    <row r="921" spans="1:11" ht="12.75" customHeight="1" x14ac:dyDescent="0.2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</row>
    <row r="922" spans="1:11" ht="12.75" customHeight="1" x14ac:dyDescent="0.2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</row>
    <row r="923" spans="1:11" ht="12.75" customHeight="1" x14ac:dyDescent="0.2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</row>
    <row r="924" spans="1:11" ht="12.75" customHeight="1" x14ac:dyDescent="0.2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</row>
    <row r="925" spans="1:11" ht="12.75" customHeight="1" x14ac:dyDescent="0.2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</row>
    <row r="926" spans="1:11" ht="12.75" customHeight="1" x14ac:dyDescent="0.2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</row>
    <row r="927" spans="1:11" ht="12.75" customHeight="1" x14ac:dyDescent="0.2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</row>
    <row r="928" spans="1:11" ht="12.75" customHeight="1" x14ac:dyDescent="0.2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</row>
    <row r="929" spans="1:11" ht="12.75" customHeight="1" x14ac:dyDescent="0.2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</row>
    <row r="930" spans="1:11" ht="12.75" customHeight="1" x14ac:dyDescent="0.2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</row>
    <row r="931" spans="1:11" ht="12.75" customHeight="1" x14ac:dyDescent="0.2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</row>
    <row r="932" spans="1:11" ht="12.75" customHeight="1" x14ac:dyDescent="0.2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</row>
    <row r="933" spans="1:11" ht="12.75" customHeight="1" x14ac:dyDescent="0.2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</row>
    <row r="934" spans="1:11" ht="12.75" customHeight="1" x14ac:dyDescent="0.2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</row>
    <row r="935" spans="1:11" ht="12.75" customHeight="1" x14ac:dyDescent="0.2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</row>
    <row r="936" spans="1:11" ht="12.75" customHeight="1" x14ac:dyDescent="0.2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</row>
    <row r="937" spans="1:11" ht="12.75" customHeight="1" x14ac:dyDescent="0.2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</row>
    <row r="938" spans="1:11" ht="12.75" customHeight="1" x14ac:dyDescent="0.2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</row>
    <row r="939" spans="1:11" ht="12.75" customHeight="1" x14ac:dyDescent="0.2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</row>
    <row r="940" spans="1:11" ht="12.75" customHeight="1" x14ac:dyDescent="0.2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</row>
    <row r="941" spans="1:11" ht="12.75" customHeight="1" x14ac:dyDescent="0.2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</row>
    <row r="942" spans="1:11" ht="12.75" customHeight="1" x14ac:dyDescent="0.2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</row>
    <row r="943" spans="1:11" ht="12.75" customHeight="1" x14ac:dyDescent="0.2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</row>
    <row r="944" spans="1:11" ht="12.75" customHeight="1" x14ac:dyDescent="0.2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</row>
    <row r="945" spans="1:11" ht="12.75" customHeight="1" x14ac:dyDescent="0.2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</row>
    <row r="946" spans="1:11" ht="12.75" customHeight="1" x14ac:dyDescent="0.2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</row>
    <row r="947" spans="1:11" ht="12.75" customHeight="1" x14ac:dyDescent="0.2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</row>
    <row r="948" spans="1:11" ht="12.75" customHeight="1" x14ac:dyDescent="0.2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</row>
    <row r="949" spans="1:11" ht="12.75" customHeight="1" x14ac:dyDescent="0.2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</row>
    <row r="950" spans="1:11" ht="12.75" customHeight="1" x14ac:dyDescent="0.2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</row>
    <row r="951" spans="1:11" ht="12.75" customHeight="1" x14ac:dyDescent="0.2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</row>
    <row r="952" spans="1:11" ht="12.75" customHeight="1" x14ac:dyDescent="0.2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</row>
    <row r="953" spans="1:11" ht="12.75" customHeight="1" x14ac:dyDescent="0.2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</row>
    <row r="954" spans="1:11" ht="12.75" customHeight="1" x14ac:dyDescent="0.2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</row>
    <row r="955" spans="1:11" ht="12.75" customHeight="1" x14ac:dyDescent="0.2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</row>
    <row r="956" spans="1:11" ht="12.75" customHeight="1" x14ac:dyDescent="0.2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</row>
    <row r="957" spans="1:11" ht="12.75" customHeight="1" x14ac:dyDescent="0.2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</row>
    <row r="958" spans="1:11" ht="12.75" customHeight="1" x14ac:dyDescent="0.2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</row>
    <row r="959" spans="1:11" ht="12.75" customHeight="1" x14ac:dyDescent="0.2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</row>
    <row r="960" spans="1:11" ht="12.75" customHeight="1" x14ac:dyDescent="0.2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</row>
    <row r="961" spans="1:11" ht="12.75" customHeight="1" x14ac:dyDescent="0.2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</row>
    <row r="962" spans="1:11" ht="12.75" customHeight="1" x14ac:dyDescent="0.2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</row>
    <row r="963" spans="1:11" ht="12.75" customHeight="1" x14ac:dyDescent="0.2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</row>
    <row r="964" spans="1:11" ht="12.75" customHeight="1" x14ac:dyDescent="0.2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</row>
    <row r="965" spans="1:11" ht="12.75" customHeight="1" x14ac:dyDescent="0.2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</row>
    <row r="966" spans="1:11" ht="12.75" customHeight="1" x14ac:dyDescent="0.2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</row>
    <row r="967" spans="1:11" ht="12.75" customHeight="1" x14ac:dyDescent="0.2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</row>
    <row r="968" spans="1:11" ht="12.75" customHeight="1" x14ac:dyDescent="0.2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</row>
    <row r="969" spans="1:11" ht="12.75" customHeight="1" x14ac:dyDescent="0.2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</row>
    <row r="970" spans="1:11" ht="12.75" customHeight="1" x14ac:dyDescent="0.2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</row>
    <row r="971" spans="1:11" ht="12.75" customHeight="1" x14ac:dyDescent="0.2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</row>
    <row r="972" spans="1:11" ht="12.75" customHeight="1" x14ac:dyDescent="0.2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</row>
    <row r="973" spans="1:11" ht="12.75" customHeight="1" x14ac:dyDescent="0.2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</row>
    <row r="974" spans="1:11" ht="12.75" customHeight="1" x14ac:dyDescent="0.2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</row>
    <row r="975" spans="1:11" ht="12.75" customHeight="1" x14ac:dyDescent="0.2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</row>
    <row r="976" spans="1:11" ht="12.75" customHeight="1" x14ac:dyDescent="0.2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</row>
    <row r="977" spans="1:11" ht="12.75" customHeight="1" x14ac:dyDescent="0.2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</row>
    <row r="978" spans="1:11" ht="12.75" customHeight="1" x14ac:dyDescent="0.2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</row>
    <row r="979" spans="1:11" ht="12.75" customHeight="1" x14ac:dyDescent="0.2">
      <c r="A979" s="96"/>
      <c r="B979" s="96"/>
      <c r="C979" s="96"/>
      <c r="D979" s="96"/>
      <c r="E979" s="96"/>
      <c r="F979" s="96"/>
      <c r="G979" s="96"/>
      <c r="H979" s="96"/>
      <c r="I979" s="96"/>
      <c r="J979" s="96"/>
      <c r="K979" s="96"/>
    </row>
    <row r="980" spans="1:11" ht="12.75" customHeight="1" x14ac:dyDescent="0.2">
      <c r="A980" s="96"/>
      <c r="B980" s="96"/>
      <c r="C980" s="96"/>
      <c r="D980" s="96"/>
      <c r="E980" s="96"/>
      <c r="F980" s="96"/>
      <c r="G980" s="96"/>
      <c r="H980" s="96"/>
      <c r="I980" s="96"/>
      <c r="J980" s="96"/>
      <c r="K980" s="96"/>
    </row>
    <row r="981" spans="1:11" ht="12.75" customHeight="1" x14ac:dyDescent="0.2">
      <c r="A981" s="96"/>
      <c r="B981" s="96"/>
      <c r="C981" s="96"/>
      <c r="D981" s="96"/>
      <c r="E981" s="96"/>
      <c r="F981" s="96"/>
      <c r="G981" s="96"/>
      <c r="H981" s="96"/>
      <c r="I981" s="96"/>
      <c r="J981" s="96"/>
      <c r="K981" s="96"/>
    </row>
    <row r="982" spans="1:11" ht="12.75" customHeight="1" x14ac:dyDescent="0.2">
      <c r="A982" s="96"/>
      <c r="B982" s="96"/>
      <c r="C982" s="96"/>
      <c r="D982" s="96"/>
      <c r="E982" s="96"/>
      <c r="F982" s="96"/>
      <c r="G982" s="96"/>
      <c r="H982" s="96"/>
      <c r="I982" s="96"/>
      <c r="J982" s="96"/>
      <c r="K982" s="96"/>
    </row>
    <row r="983" spans="1:11" ht="12.75" customHeight="1" x14ac:dyDescent="0.2">
      <c r="A983" s="96"/>
      <c r="B983" s="96"/>
      <c r="C983" s="96"/>
      <c r="D983" s="96"/>
      <c r="E983" s="96"/>
      <c r="F983" s="96"/>
      <c r="G983" s="96"/>
      <c r="H983" s="96"/>
      <c r="I983" s="96"/>
      <c r="J983" s="96"/>
      <c r="K983" s="96"/>
    </row>
    <row r="984" spans="1:11" ht="12.75" customHeight="1" x14ac:dyDescent="0.2">
      <c r="A984" s="96"/>
      <c r="B984" s="96"/>
      <c r="C984" s="96"/>
      <c r="D984" s="96"/>
      <c r="E984" s="96"/>
      <c r="F984" s="96"/>
      <c r="G984" s="96"/>
      <c r="H984" s="96"/>
      <c r="I984" s="96"/>
      <c r="J984" s="96"/>
      <c r="K984" s="96"/>
    </row>
    <row r="985" spans="1:11" ht="12.75" customHeight="1" x14ac:dyDescent="0.2">
      <c r="A985" s="96"/>
      <c r="B985" s="96"/>
      <c r="C985" s="96"/>
      <c r="D985" s="96"/>
      <c r="E985" s="96"/>
      <c r="F985" s="96"/>
      <c r="G985" s="96"/>
      <c r="H985" s="96"/>
      <c r="I985" s="96"/>
      <c r="J985" s="96"/>
      <c r="K985" s="96"/>
    </row>
    <row r="986" spans="1:11" ht="12.75" customHeight="1" x14ac:dyDescent="0.2">
      <c r="A986" s="96"/>
      <c r="B986" s="96"/>
      <c r="C986" s="96"/>
      <c r="D986" s="96"/>
      <c r="E986" s="96"/>
      <c r="F986" s="96"/>
      <c r="G986" s="96"/>
      <c r="H986" s="96"/>
      <c r="I986" s="96"/>
      <c r="J986" s="96"/>
      <c r="K986" s="96"/>
    </row>
    <row r="987" spans="1:11" ht="12.75" customHeight="1" x14ac:dyDescent="0.2">
      <c r="A987" s="96"/>
      <c r="B987" s="96"/>
      <c r="C987" s="96"/>
      <c r="D987" s="96"/>
      <c r="E987" s="96"/>
      <c r="F987" s="96"/>
      <c r="G987" s="96"/>
      <c r="H987" s="96"/>
      <c r="I987" s="96"/>
      <c r="J987" s="96"/>
      <c r="K987" s="96"/>
    </row>
    <row r="988" spans="1:11" ht="12.75" customHeight="1" x14ac:dyDescent="0.2">
      <c r="A988" s="96"/>
      <c r="B988" s="96"/>
      <c r="C988" s="96"/>
      <c r="D988" s="96"/>
      <c r="E988" s="96"/>
      <c r="F988" s="96"/>
      <c r="G988" s="96"/>
      <c r="H988" s="96"/>
      <c r="I988" s="96"/>
      <c r="J988" s="96"/>
      <c r="K988" s="96"/>
    </row>
    <row r="989" spans="1:11" ht="12.75" customHeight="1" x14ac:dyDescent="0.2">
      <c r="A989" s="96"/>
      <c r="B989" s="96"/>
      <c r="C989" s="96"/>
      <c r="D989" s="96"/>
      <c r="E989" s="96"/>
      <c r="F989" s="96"/>
      <c r="G989" s="96"/>
      <c r="H989" s="96"/>
      <c r="I989" s="96"/>
      <c r="J989" s="96"/>
      <c r="K989" s="96"/>
    </row>
    <row r="990" spans="1:11" ht="12.75" customHeight="1" x14ac:dyDescent="0.2">
      <c r="A990" s="96"/>
      <c r="B990" s="96"/>
      <c r="C990" s="96"/>
      <c r="D990" s="96"/>
      <c r="E990" s="96"/>
      <c r="F990" s="96"/>
      <c r="G990" s="96"/>
      <c r="H990" s="96"/>
      <c r="I990" s="96"/>
      <c r="J990" s="96"/>
      <c r="K990" s="96"/>
    </row>
    <row r="991" spans="1:11" ht="12.75" customHeight="1" x14ac:dyDescent="0.2">
      <c r="A991" s="96"/>
      <c r="B991" s="96"/>
      <c r="C991" s="96"/>
      <c r="D991" s="96"/>
      <c r="E991" s="96"/>
      <c r="F991" s="96"/>
      <c r="G991" s="96"/>
      <c r="H991" s="96"/>
      <c r="I991" s="96"/>
      <c r="J991" s="96"/>
      <c r="K991" s="96"/>
    </row>
    <row r="992" spans="1:11" ht="12.75" customHeight="1" x14ac:dyDescent="0.2">
      <c r="A992" s="96"/>
      <c r="B992" s="96"/>
      <c r="C992" s="96"/>
      <c r="D992" s="96"/>
      <c r="E992" s="96"/>
      <c r="F992" s="96"/>
      <c r="G992" s="96"/>
      <c r="H992" s="96"/>
      <c r="I992" s="96"/>
      <c r="J992" s="96"/>
      <c r="K992" s="96"/>
    </row>
    <row r="993" spans="1:11" ht="12.75" customHeight="1" x14ac:dyDescent="0.2">
      <c r="A993" s="96"/>
      <c r="B993" s="96"/>
      <c r="C993" s="96"/>
      <c r="D993" s="96"/>
      <c r="E993" s="96"/>
      <c r="F993" s="96"/>
      <c r="G993" s="96"/>
      <c r="H993" s="96"/>
      <c r="I993" s="96"/>
      <c r="J993" s="96"/>
      <c r="K993" s="96"/>
    </row>
    <row r="994" spans="1:11" ht="12.75" customHeight="1" x14ac:dyDescent="0.2">
      <c r="A994" s="96"/>
      <c r="B994" s="96"/>
      <c r="C994" s="96"/>
      <c r="D994" s="96"/>
      <c r="E994" s="96"/>
      <c r="F994" s="96"/>
      <c r="G994" s="96"/>
      <c r="H994" s="96"/>
      <c r="I994" s="96"/>
      <c r="J994" s="96"/>
      <c r="K994" s="96"/>
    </row>
    <row r="995" spans="1:11" ht="12.75" customHeight="1" x14ac:dyDescent="0.2">
      <c r="A995" s="96"/>
      <c r="B995" s="96"/>
      <c r="C995" s="96"/>
      <c r="D995" s="96"/>
      <c r="E995" s="96"/>
      <c r="F995" s="96"/>
      <c r="G995" s="96"/>
      <c r="H995" s="96"/>
      <c r="I995" s="96"/>
      <c r="J995" s="96"/>
      <c r="K995" s="96"/>
    </row>
    <row r="996" spans="1:11" ht="12.75" customHeight="1" x14ac:dyDescent="0.2">
      <c r="A996" s="96"/>
      <c r="B996" s="96"/>
      <c r="C996" s="96"/>
      <c r="D996" s="96"/>
      <c r="E996" s="96"/>
      <c r="F996" s="96"/>
      <c r="G996" s="96"/>
      <c r="H996" s="96"/>
      <c r="I996" s="96"/>
      <c r="J996" s="96"/>
      <c r="K996" s="96"/>
    </row>
    <row r="997" spans="1:11" ht="12.75" customHeight="1" x14ac:dyDescent="0.2">
      <c r="A997" s="96"/>
      <c r="B997" s="96"/>
      <c r="C997" s="96"/>
      <c r="D997" s="96"/>
      <c r="E997" s="96"/>
      <c r="F997" s="96"/>
      <c r="G997" s="96"/>
      <c r="H997" s="96"/>
      <c r="I997" s="96"/>
      <c r="J997" s="96"/>
      <c r="K997" s="96"/>
    </row>
    <row r="998" spans="1:11" ht="12.75" customHeight="1" x14ac:dyDescent="0.2">
      <c r="A998" s="96"/>
      <c r="B998" s="96"/>
      <c r="C998" s="96"/>
      <c r="D998" s="96"/>
      <c r="E998" s="96"/>
      <c r="F998" s="96"/>
      <c r="G998" s="96"/>
      <c r="H998" s="96"/>
      <c r="I998" s="96"/>
      <c r="J998" s="96"/>
      <c r="K998" s="96"/>
    </row>
    <row r="999" spans="1:11" ht="12.75" customHeight="1" x14ac:dyDescent="0.2">
      <c r="A999" s="96"/>
      <c r="B999" s="96"/>
      <c r="C999" s="96"/>
      <c r="D999" s="96"/>
      <c r="E999" s="96"/>
      <c r="F999" s="96"/>
      <c r="G999" s="96"/>
      <c r="H999" s="96"/>
      <c r="I999" s="96"/>
      <c r="J999" s="96"/>
      <c r="K999" s="96"/>
    </row>
    <row r="1000" spans="1:11" ht="12.75" customHeight="1" x14ac:dyDescent="0.2">
      <c r="A1000" s="96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</row>
    <row r="1001" spans="1:11" ht="12.75" customHeight="1" x14ac:dyDescent="0.2">
      <c r="A1001" s="96"/>
      <c r="B1001" s="96"/>
      <c r="C1001" s="96"/>
      <c r="D1001" s="96"/>
      <c r="E1001" s="96"/>
      <c r="F1001" s="96"/>
      <c r="G1001" s="96"/>
      <c r="H1001" s="96"/>
      <c r="I1001" s="96"/>
      <c r="J1001" s="96"/>
      <c r="K1001" s="96"/>
    </row>
  </sheetData>
  <mergeCells count="5">
    <mergeCell ref="A1:J1"/>
    <mergeCell ref="A7:B7"/>
    <mergeCell ref="B32:D32"/>
    <mergeCell ref="A57:K57"/>
    <mergeCell ref="A56:K56"/>
  </mergeCells>
  <hyperlinks>
    <hyperlink ref="E54" r:id="rId1" display="http://fyi.uwex.edu/wbic/" xr:uid="{00000000-0004-0000-0100-000000000000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topLeftCell="A9" zoomScale="150" zoomScaleNormal="150" workbookViewId="0">
      <selection activeCell="M43" sqref="M43"/>
    </sheetView>
  </sheetViews>
  <sheetFormatPr defaultColWidth="17.28515625" defaultRowHeight="15" customHeight="1" x14ac:dyDescent="0.2"/>
  <cols>
    <col min="1" max="1" width="2.7109375" style="62" customWidth="1"/>
    <col min="2" max="2" width="8.85546875" style="62" customWidth="1"/>
    <col min="3" max="3" width="15.42578125" style="62" customWidth="1"/>
    <col min="4" max="4" width="12.140625" style="62" customWidth="1"/>
    <col min="5" max="5" width="5.7109375" style="62" customWidth="1"/>
    <col min="6" max="6" width="8.7109375" style="62" customWidth="1"/>
    <col min="7" max="7" width="9.140625" style="62" customWidth="1"/>
    <col min="8" max="8" width="10" style="62" customWidth="1"/>
    <col min="9" max="9" width="1.7109375" style="62" customWidth="1"/>
    <col min="10" max="10" width="4.7109375" style="62" customWidth="1"/>
    <col min="11" max="11" width="10.140625" style="62" customWidth="1"/>
    <col min="12" max="26" width="6.7109375" style="62" customWidth="1"/>
    <col min="27" max="16384" width="17.28515625" style="62"/>
  </cols>
  <sheetData>
    <row r="1" spans="1:26" ht="27" customHeight="1" x14ac:dyDescent="0.25">
      <c r="A1" s="272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61"/>
    </row>
    <row r="2" spans="1:26" ht="16.5" customHeight="1" thickBot="1" x14ac:dyDescent="0.3">
      <c r="A2" s="63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ht="6" customHeight="1" x14ac:dyDescent="0.25">
      <c r="A3" s="66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12.75" customHeight="1" x14ac:dyDescent="0.2">
      <c r="A4" s="61"/>
      <c r="B4" s="168"/>
      <c r="C4" s="66" t="s">
        <v>4</v>
      </c>
      <c r="D4" s="163"/>
      <c r="E4" s="164"/>
      <c r="F4" s="181"/>
      <c r="G4" s="152"/>
      <c r="H4" s="66" t="s">
        <v>5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2.75" customHeight="1" x14ac:dyDescent="0.2">
      <c r="A5" s="61"/>
      <c r="B5" s="61"/>
      <c r="C5" s="67" t="s">
        <v>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5" customHeight="1" x14ac:dyDescent="0.2">
      <c r="A6" s="100" t="s">
        <v>102</v>
      </c>
      <c r="B6" s="61"/>
      <c r="C6" s="165" t="s">
        <v>131</v>
      </c>
      <c r="D6" s="166"/>
      <c r="E6" s="166"/>
      <c r="F6" s="166"/>
      <c r="G6" s="166"/>
      <c r="H6" s="167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2.75" customHeight="1" x14ac:dyDescent="0.2">
      <c r="A7" s="267" t="s">
        <v>152</v>
      </c>
      <c r="B7" s="273"/>
      <c r="C7" s="54"/>
      <c r="D7" s="54"/>
      <c r="E7" s="54"/>
      <c r="F7" s="54"/>
      <c r="G7" s="54"/>
      <c r="H7" s="54"/>
      <c r="I7" s="54"/>
      <c r="J7" s="54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25.5" customHeight="1" x14ac:dyDescent="0.2">
      <c r="A8" s="69"/>
      <c r="B8" s="70"/>
      <c r="C8" s="70"/>
      <c r="D8" s="71" t="s">
        <v>18</v>
      </c>
      <c r="E8" s="72" t="s">
        <v>19</v>
      </c>
      <c r="F8" s="72" t="s">
        <v>20</v>
      </c>
      <c r="G8" s="72" t="s">
        <v>21</v>
      </c>
      <c r="H8" s="72" t="s">
        <v>22</v>
      </c>
      <c r="I8" s="73"/>
      <c r="J8" s="73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2.75" customHeight="1" x14ac:dyDescent="0.2">
      <c r="A9" s="66" t="s">
        <v>120</v>
      </c>
      <c r="B9" s="61"/>
      <c r="C9" s="61"/>
      <c r="D9" s="169">
        <v>1550</v>
      </c>
      <c r="E9" s="74" t="s">
        <v>25</v>
      </c>
      <c r="F9" s="170">
        <v>235</v>
      </c>
      <c r="G9" s="75" t="s">
        <v>32</v>
      </c>
      <c r="H9" s="15">
        <f>D9*(F9/100)</f>
        <v>3642.5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4.5" customHeight="1" x14ac:dyDescent="0.2">
      <c r="A10" s="61"/>
      <c r="B10" s="61"/>
      <c r="C10" s="61"/>
      <c r="D10" s="66"/>
      <c r="E10" s="66"/>
      <c r="F10" s="66" t="s">
        <v>34</v>
      </c>
      <c r="G10" s="66"/>
      <c r="H10" s="7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2.75" customHeight="1" x14ac:dyDescent="0.2">
      <c r="A11" s="54" t="s">
        <v>35</v>
      </c>
      <c r="B11" s="54"/>
      <c r="C11" s="54"/>
      <c r="D11" s="54"/>
      <c r="E11" s="54"/>
      <c r="F11" s="54"/>
      <c r="G11" s="54"/>
      <c r="H11" s="55"/>
      <c r="I11" s="54"/>
      <c r="J11" s="54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2.75" customHeight="1" x14ac:dyDescent="0.2">
      <c r="A12" s="69"/>
      <c r="B12" s="70"/>
      <c r="C12" s="70"/>
      <c r="D12" s="72" t="s">
        <v>36</v>
      </c>
      <c r="E12" s="72" t="s">
        <v>37</v>
      </c>
      <c r="F12" s="72" t="s">
        <v>38</v>
      </c>
      <c r="G12" s="72" t="s">
        <v>39</v>
      </c>
      <c r="H12" s="72" t="s">
        <v>40</v>
      </c>
      <c r="I12" s="77"/>
      <c r="J12" s="77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x14ac:dyDescent="0.2">
      <c r="A13" s="66" t="s">
        <v>41</v>
      </c>
      <c r="B13" s="161"/>
      <c r="C13" s="61"/>
      <c r="D13" s="66"/>
      <c r="E13" s="66"/>
      <c r="F13" s="66"/>
      <c r="G13" s="66"/>
      <c r="H13" s="66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 spans="1:26" ht="12.75" customHeight="1" x14ac:dyDescent="0.2">
      <c r="A14" s="61"/>
      <c r="B14" s="66" t="s">
        <v>43</v>
      </c>
      <c r="C14" s="66"/>
      <c r="D14" s="171">
        <v>400</v>
      </c>
      <c r="E14" s="74" t="s">
        <v>25</v>
      </c>
      <c r="F14" s="172">
        <v>515</v>
      </c>
      <c r="G14" s="75" t="s">
        <v>32</v>
      </c>
      <c r="H14" s="182">
        <f>D14*(F14/100)</f>
        <v>2060</v>
      </c>
      <c r="I14" s="78"/>
      <c r="J14" s="61"/>
      <c r="K14" s="61"/>
    </row>
    <row r="15" spans="1:26" ht="12.75" customHeight="1" x14ac:dyDescent="0.2">
      <c r="A15" s="61"/>
      <c r="B15" s="66" t="s">
        <v>45</v>
      </c>
      <c r="C15" s="66"/>
      <c r="D15" s="74"/>
      <c r="E15" s="74"/>
      <c r="F15" s="172">
        <v>5</v>
      </c>
      <c r="G15" s="74" t="s">
        <v>46</v>
      </c>
      <c r="H15" s="182">
        <f>F15</f>
        <v>5</v>
      </c>
      <c r="I15" s="78"/>
      <c r="J15" s="61"/>
      <c r="K15" s="61"/>
    </row>
    <row r="16" spans="1:26" ht="12.75" customHeight="1" x14ac:dyDescent="0.2">
      <c r="A16" s="61"/>
      <c r="B16" s="66" t="s">
        <v>47</v>
      </c>
      <c r="C16" s="66"/>
      <c r="D16" s="74"/>
      <c r="E16" s="74"/>
      <c r="F16" s="74"/>
      <c r="G16" s="74"/>
      <c r="H16" s="24">
        <f>SUM(H14:H15)</f>
        <v>2065</v>
      </c>
      <c r="I16" s="61"/>
      <c r="J16" s="61"/>
      <c r="K16" s="61"/>
    </row>
    <row r="17" spans="1:26" ht="12.75" customHeight="1" x14ac:dyDescent="0.2">
      <c r="A17" s="68" t="s">
        <v>48</v>
      </c>
      <c r="B17" s="79"/>
      <c r="C17" s="79"/>
      <c r="D17" s="79"/>
      <c r="E17" s="79"/>
      <c r="F17" s="79"/>
      <c r="G17" s="79"/>
      <c r="H17" s="79"/>
      <c r="I17" s="80"/>
      <c r="J17" s="79"/>
      <c r="K17" s="61"/>
    </row>
    <row r="18" spans="1:26" ht="12.75" customHeight="1" x14ac:dyDescent="0.2">
      <c r="A18" s="61"/>
      <c r="B18" s="66" t="s">
        <v>49</v>
      </c>
      <c r="C18" s="162"/>
      <c r="D18" s="173">
        <v>3.1</v>
      </c>
      <c r="E18" s="74" t="s">
        <v>50</v>
      </c>
      <c r="F18" s="66" t="s">
        <v>51</v>
      </c>
      <c r="G18" s="61"/>
      <c r="H18" s="183">
        <f>H19/D18</f>
        <v>370.96774193548384</v>
      </c>
      <c r="I18" s="61"/>
      <c r="J18" s="74" t="s">
        <v>52</v>
      </c>
      <c r="K18" s="61"/>
    </row>
    <row r="19" spans="1:26" ht="12.75" customHeight="1" x14ac:dyDescent="0.2">
      <c r="A19" s="61"/>
      <c r="B19" s="66" t="s">
        <v>53</v>
      </c>
      <c r="C19" s="81"/>
      <c r="D19" s="174">
        <v>7.3</v>
      </c>
      <c r="E19" s="74" t="s">
        <v>54</v>
      </c>
      <c r="F19" s="66" t="s">
        <v>55</v>
      </c>
      <c r="G19" s="81"/>
      <c r="H19" s="183">
        <f>D9-D14</f>
        <v>1150</v>
      </c>
      <c r="I19" s="61"/>
      <c r="J19" s="74" t="s">
        <v>56</v>
      </c>
      <c r="K19" s="61"/>
    </row>
    <row r="20" spans="1:26" ht="12.75" customHeight="1" x14ac:dyDescent="0.2">
      <c r="A20" s="54" t="s">
        <v>57</v>
      </c>
      <c r="B20" s="56"/>
      <c r="C20" s="56"/>
      <c r="D20" s="56"/>
      <c r="E20" s="56"/>
      <c r="F20" s="54"/>
      <c r="G20" s="56"/>
      <c r="H20" s="58"/>
      <c r="I20" s="56"/>
      <c r="J20" s="59"/>
      <c r="K20" s="61"/>
    </row>
    <row r="21" spans="1:26" ht="12.75" customHeight="1" x14ac:dyDescent="0.2">
      <c r="A21" s="82" t="s">
        <v>58</v>
      </c>
      <c r="B21" s="61"/>
      <c r="C21" s="83"/>
      <c r="D21" s="61"/>
      <c r="E21" s="61"/>
      <c r="F21" s="61"/>
      <c r="G21" s="61"/>
      <c r="H21" s="78"/>
      <c r="I21" s="61"/>
      <c r="J21" s="61"/>
      <c r="K21" s="61"/>
    </row>
    <row r="22" spans="1:26" ht="12.75" customHeight="1" x14ac:dyDescent="0.2">
      <c r="A22" s="61"/>
      <c r="B22" s="66" t="s">
        <v>59</v>
      </c>
      <c r="C22" s="66"/>
      <c r="D22" s="61"/>
      <c r="E22" s="61"/>
      <c r="F22" s="61"/>
      <c r="G22" s="61"/>
      <c r="H22" s="175">
        <v>2.12</v>
      </c>
      <c r="I22" s="78"/>
      <c r="J22" s="61"/>
      <c r="K22" s="61"/>
    </row>
    <row r="23" spans="1:26" ht="12.75" customHeight="1" x14ac:dyDescent="0.2">
      <c r="A23" s="61"/>
      <c r="B23" s="66" t="s">
        <v>60</v>
      </c>
      <c r="C23" s="61"/>
      <c r="D23" s="66"/>
      <c r="E23" s="61"/>
      <c r="F23" s="61"/>
      <c r="G23" s="66"/>
      <c r="H23" s="211">
        <v>786.58</v>
      </c>
      <c r="I23" s="78"/>
      <c r="J23" s="61"/>
      <c r="K23" s="61"/>
    </row>
    <row r="24" spans="1:26" ht="12.75" customHeight="1" x14ac:dyDescent="0.2">
      <c r="A24" s="61"/>
      <c r="B24" s="66" t="s">
        <v>61</v>
      </c>
      <c r="C24" s="61"/>
      <c r="D24" s="61"/>
      <c r="E24" s="61"/>
      <c r="F24" s="61"/>
      <c r="G24" s="61"/>
      <c r="H24" s="176">
        <v>0.68</v>
      </c>
      <c r="I24" s="78"/>
      <c r="J24" s="61"/>
      <c r="K24" s="61"/>
    </row>
    <row r="25" spans="1:26" ht="12.75" customHeight="1" x14ac:dyDescent="0.2">
      <c r="A25" s="54" t="s">
        <v>62</v>
      </c>
      <c r="B25" s="56"/>
      <c r="C25" s="56"/>
      <c r="D25" s="56"/>
      <c r="E25" s="56"/>
      <c r="F25" s="56"/>
      <c r="G25" s="56"/>
      <c r="H25" s="56"/>
      <c r="I25" s="57"/>
      <c r="J25" s="56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2.75" customHeight="1" x14ac:dyDescent="0.2">
      <c r="A26" s="61"/>
      <c r="B26" s="66" t="s">
        <v>63</v>
      </c>
      <c r="C26" s="61"/>
      <c r="D26" s="171">
        <v>2</v>
      </c>
      <c r="E26" s="74" t="s">
        <v>64</v>
      </c>
      <c r="F26" s="84"/>
      <c r="G26" s="75"/>
      <c r="H26" s="182">
        <f>H16*(D26/100)</f>
        <v>41.300000000000004</v>
      </c>
      <c r="I26" s="78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2.75" customHeight="1" x14ac:dyDescent="0.2">
      <c r="A27" s="61"/>
      <c r="B27" s="66" t="s">
        <v>65</v>
      </c>
      <c r="C27" s="61"/>
      <c r="D27" s="187">
        <f>H16</f>
        <v>2065</v>
      </c>
      <c r="E27" s="74" t="s">
        <v>66</v>
      </c>
      <c r="F27" s="171">
        <v>7</v>
      </c>
      <c r="G27" s="75" t="s">
        <v>67</v>
      </c>
      <c r="H27" s="182">
        <f>D27*(F27/100)*(H$18/365)</f>
        <v>146.91338930623067</v>
      </c>
      <c r="I27" s="85" t="s">
        <v>68</v>
      </c>
      <c r="J27" s="61"/>
      <c r="K27" s="61"/>
    </row>
    <row r="28" spans="1:26" ht="12.75" customHeight="1" x14ac:dyDescent="0.2">
      <c r="A28" s="61"/>
      <c r="B28" s="66" t="s">
        <v>69</v>
      </c>
      <c r="C28" s="61"/>
      <c r="D28" s="187">
        <f>0.5*H23</f>
        <v>393.29</v>
      </c>
      <c r="E28" s="74" t="s">
        <v>66</v>
      </c>
      <c r="F28" s="171">
        <v>7</v>
      </c>
      <c r="G28" s="75" t="s">
        <v>67</v>
      </c>
      <c r="H28" s="182">
        <f>(D28)*(F28/100)*(H$18/365)</f>
        <v>27.980419796730008</v>
      </c>
      <c r="I28" s="85" t="s">
        <v>68</v>
      </c>
      <c r="J28" s="61"/>
      <c r="K28" s="61"/>
    </row>
    <row r="29" spans="1:26" ht="12.75" customHeight="1" x14ac:dyDescent="0.2">
      <c r="A29" s="61"/>
      <c r="B29" s="66" t="s">
        <v>70</v>
      </c>
      <c r="C29" s="61"/>
      <c r="D29" s="177">
        <v>1855</v>
      </c>
      <c r="E29" s="74" t="s">
        <v>25</v>
      </c>
      <c r="F29" s="172">
        <v>60</v>
      </c>
      <c r="G29" s="75" t="s">
        <v>71</v>
      </c>
      <c r="H29" s="182">
        <f>D29*(F29/2000)</f>
        <v>55.65</v>
      </c>
      <c r="I29" s="78"/>
      <c r="J29" s="61"/>
      <c r="K29" s="61"/>
    </row>
    <row r="30" spans="1:26" ht="12.75" customHeight="1" x14ac:dyDescent="0.2">
      <c r="A30" s="61"/>
      <c r="B30" s="66" t="s">
        <v>72</v>
      </c>
      <c r="C30" s="61"/>
      <c r="D30" s="74"/>
      <c r="E30" s="74"/>
      <c r="F30" s="172">
        <v>10</v>
      </c>
      <c r="G30" s="75" t="s">
        <v>46</v>
      </c>
      <c r="H30" s="182">
        <f t="shared" ref="H30:H35" si="0">F30</f>
        <v>10</v>
      </c>
      <c r="I30" s="61"/>
      <c r="J30" s="161"/>
      <c r="K30" s="61"/>
    </row>
    <row r="31" spans="1:26" ht="12.75" customHeight="1" x14ac:dyDescent="0.2">
      <c r="A31" s="61"/>
      <c r="B31" s="66" t="s">
        <v>73</v>
      </c>
      <c r="C31" s="61"/>
      <c r="D31" s="74"/>
      <c r="E31" s="74"/>
      <c r="F31" s="172">
        <v>18</v>
      </c>
      <c r="G31" s="75" t="s">
        <v>46</v>
      </c>
      <c r="H31" s="182">
        <f t="shared" si="0"/>
        <v>18</v>
      </c>
      <c r="I31" s="78"/>
      <c r="J31" s="61"/>
      <c r="K31" s="61"/>
    </row>
    <row r="32" spans="1:26" ht="12.75" customHeight="1" x14ac:dyDescent="0.2">
      <c r="A32" s="61"/>
      <c r="B32" s="274" t="s">
        <v>74</v>
      </c>
      <c r="C32" s="261"/>
      <c r="D32" s="261"/>
      <c r="E32" s="74"/>
      <c r="F32" s="172">
        <v>10</v>
      </c>
      <c r="G32" s="75" t="s">
        <v>75</v>
      </c>
      <c r="H32" s="182">
        <f t="shared" si="0"/>
        <v>10</v>
      </c>
      <c r="I32" s="78"/>
      <c r="J32" s="61"/>
      <c r="K32" s="61"/>
    </row>
    <row r="33" spans="1:26" ht="12.75" customHeight="1" x14ac:dyDescent="0.2">
      <c r="A33" s="61"/>
      <c r="B33" s="66" t="s">
        <v>76</v>
      </c>
      <c r="C33" s="61"/>
      <c r="D33" s="61"/>
      <c r="E33" s="74"/>
      <c r="F33" s="172">
        <v>20</v>
      </c>
      <c r="G33" s="75" t="s">
        <v>46</v>
      </c>
      <c r="H33" s="182">
        <f t="shared" si="0"/>
        <v>20</v>
      </c>
      <c r="I33" s="78"/>
      <c r="J33" s="61"/>
      <c r="K33" s="61"/>
    </row>
    <row r="34" spans="1:26" ht="12.75" customHeight="1" x14ac:dyDescent="0.2">
      <c r="A34" s="61"/>
      <c r="B34" s="66" t="s">
        <v>77</v>
      </c>
      <c r="C34" s="61"/>
      <c r="D34" s="61"/>
      <c r="E34" s="74"/>
      <c r="F34" s="172">
        <v>40</v>
      </c>
      <c r="G34" s="74" t="s">
        <v>46</v>
      </c>
      <c r="H34" s="182">
        <f t="shared" si="0"/>
        <v>40</v>
      </c>
      <c r="I34" s="78"/>
      <c r="J34" s="61"/>
      <c r="K34" s="61"/>
    </row>
    <row r="35" spans="1:26" ht="12.75" customHeight="1" x14ac:dyDescent="0.2">
      <c r="A35" s="61"/>
      <c r="B35" s="66" t="s">
        <v>78</v>
      </c>
      <c r="C35" s="61"/>
      <c r="D35" s="74"/>
      <c r="E35" s="74"/>
      <c r="F35" s="178">
        <v>25</v>
      </c>
      <c r="G35" s="75" t="s">
        <v>46</v>
      </c>
      <c r="H35" s="184">
        <f t="shared" si="0"/>
        <v>25</v>
      </c>
      <c r="I35" s="78"/>
      <c r="J35" s="61"/>
      <c r="K35" s="61"/>
    </row>
    <row r="36" spans="1:26" ht="12.75" customHeight="1" x14ac:dyDescent="0.2">
      <c r="A36" s="61"/>
      <c r="B36" s="86" t="s">
        <v>79</v>
      </c>
      <c r="C36" s="87"/>
      <c r="D36" s="88"/>
      <c r="E36" s="88"/>
      <c r="F36" s="88"/>
      <c r="G36" s="88"/>
      <c r="H36" s="24">
        <f>SUM(H26:H35)</f>
        <v>394.84380910296068</v>
      </c>
      <c r="I36" s="78"/>
      <c r="J36" s="61"/>
      <c r="K36" s="61"/>
    </row>
    <row r="37" spans="1:26" ht="12.75" customHeight="1" x14ac:dyDescent="0.2">
      <c r="A37" s="54" t="s">
        <v>80</v>
      </c>
      <c r="B37" s="54"/>
      <c r="C37" s="54"/>
      <c r="D37" s="54"/>
      <c r="E37" s="54"/>
      <c r="F37" s="54"/>
      <c r="G37" s="54"/>
      <c r="H37" s="54"/>
      <c r="I37" s="57"/>
      <c r="J37" s="56"/>
      <c r="K37" s="61"/>
    </row>
    <row r="38" spans="1:26" ht="12.75" customHeight="1" x14ac:dyDescent="0.2">
      <c r="A38" s="82" t="s">
        <v>81</v>
      </c>
      <c r="B38" s="66"/>
      <c r="C38" s="66"/>
      <c r="D38" s="66"/>
      <c r="E38" s="66"/>
      <c r="F38" s="66"/>
      <c r="G38" s="66"/>
      <c r="H38" s="66"/>
      <c r="I38" s="78"/>
      <c r="J38" s="61"/>
      <c r="K38" s="61"/>
    </row>
    <row r="39" spans="1:26" ht="12.75" customHeight="1" x14ac:dyDescent="0.2">
      <c r="A39" s="61"/>
      <c r="B39" s="66" t="s">
        <v>82</v>
      </c>
      <c r="C39" s="61"/>
      <c r="D39" s="179">
        <v>0.85</v>
      </c>
      <c r="E39" s="66" t="s">
        <v>83</v>
      </c>
      <c r="F39" s="61"/>
      <c r="G39" s="89"/>
      <c r="H39" s="41">
        <f>D39*H18</f>
        <v>315.32258064516128</v>
      </c>
      <c r="I39" s="78"/>
      <c r="J39" s="61"/>
      <c r="K39" s="61"/>
    </row>
    <row r="40" spans="1:26" ht="12.75" customHeight="1" x14ac:dyDescent="0.2">
      <c r="A40" s="45" t="s">
        <v>99</v>
      </c>
      <c r="B40" s="45"/>
      <c r="C40" s="44"/>
      <c r="D40" s="46"/>
      <c r="E40" s="45"/>
      <c r="F40" s="44"/>
      <c r="G40" s="47"/>
      <c r="H40" s="48"/>
      <c r="I40" s="49"/>
      <c r="J40" s="44"/>
      <c r="K40" s="61"/>
    </row>
    <row r="41" spans="1:26" ht="12.75" customHeight="1" x14ac:dyDescent="0.2">
      <c r="A41" s="61"/>
      <c r="B41" s="66" t="s">
        <v>84</v>
      </c>
      <c r="C41" s="61"/>
      <c r="D41" s="61"/>
      <c r="E41" s="61"/>
      <c r="F41" s="61"/>
      <c r="G41" s="61"/>
      <c r="H41" s="41">
        <f>(H23+H46+H36)/H19</f>
        <v>1.3015185997809757</v>
      </c>
      <c r="I41" s="78"/>
      <c r="J41" s="61"/>
      <c r="K41" s="61"/>
    </row>
    <row r="42" spans="1:26" ht="12.75" customHeight="1" x14ac:dyDescent="0.2">
      <c r="A42" s="54" t="s">
        <v>85</v>
      </c>
      <c r="B42" s="54"/>
      <c r="C42" s="54"/>
      <c r="D42" s="54"/>
      <c r="E42" s="54"/>
      <c r="F42" s="54"/>
      <c r="G42" s="54"/>
      <c r="H42" s="54"/>
      <c r="I42" s="57"/>
      <c r="J42" s="56"/>
      <c r="K42" s="61"/>
    </row>
    <row r="43" spans="1:26" ht="12.75" customHeight="1" x14ac:dyDescent="0.2">
      <c r="A43" s="61"/>
      <c r="B43" s="66" t="s">
        <v>153</v>
      </c>
      <c r="C43" s="61"/>
      <c r="D43" s="61"/>
      <c r="E43" s="61"/>
      <c r="F43" s="61"/>
      <c r="G43" s="61"/>
      <c r="H43" s="185">
        <f>H9</f>
        <v>3642.5</v>
      </c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1:26" ht="12.75" customHeight="1" x14ac:dyDescent="0.2">
      <c r="A44" s="61"/>
      <c r="B44" s="66" t="s">
        <v>86</v>
      </c>
      <c r="C44" s="61"/>
      <c r="D44" s="61"/>
      <c r="E44" s="61"/>
      <c r="F44" s="61"/>
      <c r="G44" s="61"/>
      <c r="H44" s="185">
        <f>H16+H23+H36</f>
        <v>3246.4238091029606</v>
      </c>
      <c r="I44" s="61"/>
      <c r="J44" s="61"/>
      <c r="K44" s="61"/>
    </row>
    <row r="45" spans="1:26" ht="12.75" customHeight="1" x14ac:dyDescent="0.2">
      <c r="A45" s="66" t="s">
        <v>87</v>
      </c>
      <c r="B45" s="61"/>
      <c r="C45" s="66"/>
      <c r="D45" s="66"/>
      <c r="E45" s="66"/>
      <c r="F45" s="66"/>
      <c r="G45" s="66" t="s">
        <v>46</v>
      </c>
      <c r="H45" s="41">
        <f>H43-H44</f>
        <v>396.0761908970394</v>
      </c>
      <c r="I45" s="78"/>
      <c r="J45" s="61"/>
      <c r="K45" s="61"/>
    </row>
    <row r="46" spans="1:26" ht="12.75" customHeight="1" x14ac:dyDescent="0.2">
      <c r="A46" s="61"/>
      <c r="B46" s="66" t="s">
        <v>88</v>
      </c>
      <c r="C46" s="61"/>
      <c r="D46" s="61"/>
      <c r="E46" s="61"/>
      <c r="F46" s="61"/>
      <c r="G46" s="61"/>
      <c r="H46" s="185">
        <f>H39</f>
        <v>315.32258064516128</v>
      </c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1:26" ht="12.75" customHeight="1" x14ac:dyDescent="0.2">
      <c r="A47" s="66" t="s">
        <v>89</v>
      </c>
      <c r="B47" s="61"/>
      <c r="C47" s="66"/>
      <c r="D47" s="66"/>
      <c r="E47" s="66"/>
      <c r="F47" s="66"/>
      <c r="G47" s="66" t="s">
        <v>46</v>
      </c>
      <c r="H47" s="41">
        <f>H45-H46</f>
        <v>80.753610251878115</v>
      </c>
      <c r="I47" s="78"/>
      <c r="J47" s="61"/>
      <c r="K47" s="61"/>
    </row>
    <row r="48" spans="1:26" ht="12.75" customHeight="1" x14ac:dyDescent="0.2">
      <c r="A48" s="54" t="s">
        <v>90</v>
      </c>
      <c r="B48" s="54"/>
      <c r="C48" s="54"/>
      <c r="D48" s="54"/>
      <c r="E48" s="54"/>
      <c r="F48" s="54"/>
      <c r="G48" s="54"/>
      <c r="H48" s="55"/>
      <c r="I48" s="55"/>
      <c r="J48" s="54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customHeight="1" x14ac:dyDescent="0.2">
      <c r="A49" s="61"/>
      <c r="B49" s="66" t="s">
        <v>91</v>
      </c>
      <c r="C49" s="66"/>
      <c r="D49" s="61"/>
      <c r="E49" s="61"/>
      <c r="F49" s="61"/>
      <c r="G49" s="61"/>
      <c r="H49" s="186">
        <f>(H44+H46)/(D9/100)</f>
        <v>229.79008966116916</v>
      </c>
      <c r="I49" s="7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1:26" ht="12.75" customHeight="1" x14ac:dyDescent="0.2">
      <c r="A50" s="61"/>
      <c r="B50" s="66" t="s">
        <v>92</v>
      </c>
      <c r="C50" s="66"/>
      <c r="D50" s="61"/>
      <c r="E50" s="61"/>
      <c r="F50" s="61"/>
      <c r="G50" s="61"/>
      <c r="H50" s="186">
        <f>(H44+H46-H35)/(D9/100)</f>
        <v>228.1771864353627</v>
      </c>
      <c r="I50" s="61"/>
      <c r="J50" s="61"/>
      <c r="K50" s="61"/>
    </row>
    <row r="51" spans="1:26" ht="12.75" customHeight="1" x14ac:dyDescent="0.2">
      <c r="A51" s="66"/>
      <c r="B51" s="61"/>
      <c r="C51" s="66" t="s">
        <v>93</v>
      </c>
      <c r="D51" s="61"/>
      <c r="E51" s="61"/>
      <c r="F51" s="180">
        <v>400</v>
      </c>
      <c r="G51" s="66" t="s">
        <v>56</v>
      </c>
      <c r="H51" s="61"/>
      <c r="I51" s="78"/>
      <c r="J51" s="61"/>
      <c r="K51" s="61"/>
    </row>
    <row r="52" spans="1:26" ht="12.75" customHeight="1" x14ac:dyDescent="0.2">
      <c r="A52" s="61"/>
      <c r="B52" s="66" t="s">
        <v>94</v>
      </c>
      <c r="C52" s="61"/>
      <c r="D52" s="61"/>
      <c r="E52" s="61"/>
      <c r="F52" s="61"/>
      <c r="G52" s="61"/>
      <c r="H52" s="42">
        <f>(H9-H23-H36-H39-H15)/F51*100</f>
        <v>535.18840256296949</v>
      </c>
      <c r="I52" s="61"/>
      <c r="J52" s="61"/>
      <c r="K52" s="61"/>
    </row>
    <row r="53" spans="1:26" ht="12.75" customHeight="1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1"/>
    </row>
    <row r="54" spans="1:26" ht="12.75" customHeight="1" x14ac:dyDescent="0.25">
      <c r="A54" s="90" t="s">
        <v>33</v>
      </c>
      <c r="B54" s="91"/>
      <c r="C54" s="91"/>
      <c r="D54" s="91"/>
      <c r="E54" s="160" t="str">
        <f>HYPERLINK("http://fyi.extension.wisc.edu/wbic/","http://fyi.extension.wisc.edu/wbic/")</f>
        <v>http://fyi.extension.wisc.edu/wbic/</v>
      </c>
      <c r="F54" s="91"/>
      <c r="G54" s="91"/>
      <c r="H54" s="91"/>
      <c r="I54" s="91"/>
      <c r="J54" s="91"/>
      <c r="K54" s="61"/>
    </row>
    <row r="55" spans="1:26" ht="9" customHeight="1" x14ac:dyDescent="0.25">
      <c r="A55" s="90"/>
      <c r="B55" s="91"/>
      <c r="C55" s="91"/>
      <c r="D55" s="91"/>
      <c r="E55" s="92"/>
      <c r="F55" s="91"/>
      <c r="G55" s="91"/>
      <c r="H55" s="91"/>
      <c r="I55" s="91"/>
      <c r="J55" s="91"/>
      <c r="K55" s="61"/>
    </row>
    <row r="56" spans="1:26" ht="24" customHeight="1" x14ac:dyDescent="0.2">
      <c r="A56" s="264" t="s">
        <v>42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</row>
    <row r="57" spans="1:26" ht="12.75" customHeight="1" x14ac:dyDescent="0.2">
      <c r="A57" s="265" t="s">
        <v>44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</row>
    <row r="58" spans="1:26" ht="12.75" customHeight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</row>
    <row r="59" spans="1:26" ht="12.75" customHeight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26" ht="12.7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1:26" ht="12.75" customHeight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</row>
    <row r="62" spans="1:26" ht="12.75" customHeight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</row>
    <row r="63" spans="1:26" ht="12.75" customHeight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</row>
    <row r="64" spans="1:26" ht="12.75" customHeight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</row>
    <row r="65" spans="1:11" ht="12.75" customHeight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</row>
    <row r="66" spans="1:11" ht="12.75" customHeight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</row>
    <row r="67" spans="1:11" ht="12.75" customHeight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</row>
    <row r="68" spans="1:11" ht="12.75" customHeight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</row>
    <row r="69" spans="1:11" ht="12.75" customHeight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</row>
    <row r="70" spans="1:11" ht="12.75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</row>
    <row r="71" spans="1:11" ht="12.75" customHeight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</row>
    <row r="72" spans="1:11" ht="12.75" customHeight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</row>
    <row r="73" spans="1:11" ht="12.75" customHeight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</row>
    <row r="74" spans="1:11" ht="12.75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12.75" customHeight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</row>
    <row r="76" spans="1:11" ht="12.75" customHeight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</row>
    <row r="77" spans="1:11" ht="12.75" customHeight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</row>
    <row r="78" spans="1:11" ht="12.75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</row>
    <row r="79" spans="1:11" ht="12.75" customHeight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</row>
    <row r="80" spans="1:11" ht="12.75" customHeight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</row>
    <row r="81" spans="1:11" ht="12.75" customHeight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</row>
    <row r="82" spans="1:11" ht="12.75" customHeight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</row>
    <row r="83" spans="1:11" ht="12.75" customHeight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</row>
    <row r="84" spans="1:11" ht="12.75" customHeight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</row>
    <row r="85" spans="1:11" ht="12.75" customHeight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</row>
    <row r="86" spans="1:11" ht="12.75" customHeight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</row>
    <row r="87" spans="1:11" ht="12.75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</row>
    <row r="88" spans="1:11" ht="12.75" customHeight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</row>
    <row r="89" spans="1:11" ht="12.75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</row>
    <row r="90" spans="1:11" ht="12.75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</row>
    <row r="91" spans="1:11" ht="12.75" customHeight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</row>
    <row r="92" spans="1:11" ht="12.75" customHeight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</row>
    <row r="93" spans="1:11" ht="12.75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</row>
    <row r="94" spans="1:11" ht="12.75" customHeight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</row>
    <row r="95" spans="1:11" ht="12.75" customHeight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</row>
    <row r="96" spans="1:11" ht="12.75" customHeight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</row>
    <row r="97" spans="1:11" ht="12.75" customHeight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</row>
    <row r="98" spans="1:11" ht="12.75" customHeight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</row>
    <row r="99" spans="1:11" ht="12.75" customHeight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</row>
    <row r="100" spans="1:11" ht="12.75" customHeight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</row>
    <row r="101" spans="1:11" ht="12.75" customHeight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</row>
    <row r="102" spans="1:11" ht="12.75" customHeight="1" x14ac:dyDescent="0.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</row>
    <row r="103" spans="1:11" ht="12.75" customHeight="1" x14ac:dyDescent="0.2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</row>
    <row r="104" spans="1:11" ht="12.75" customHeight="1" x14ac:dyDescent="0.2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</row>
    <row r="105" spans="1:11" ht="12.75" customHeight="1" x14ac:dyDescent="0.2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</row>
    <row r="106" spans="1:11" ht="12.75" customHeight="1" x14ac:dyDescent="0.2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</row>
    <row r="107" spans="1:11" ht="12.75" customHeight="1" x14ac:dyDescent="0.2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</row>
    <row r="108" spans="1:11" ht="12.75" customHeight="1" x14ac:dyDescent="0.2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</row>
    <row r="109" spans="1:11" ht="12.75" customHeight="1" x14ac:dyDescent="0.2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</row>
    <row r="110" spans="1:11" ht="12.75" customHeight="1" x14ac:dyDescent="0.2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</row>
    <row r="111" spans="1:11" ht="12.75" customHeight="1" x14ac:dyDescent="0.2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</row>
    <row r="112" spans="1:11" ht="12.75" customHeight="1" x14ac:dyDescent="0.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</row>
    <row r="113" spans="1:11" ht="12.75" customHeight="1" x14ac:dyDescent="0.2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</row>
    <row r="114" spans="1:11" ht="12.75" customHeight="1" x14ac:dyDescent="0.2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</row>
    <row r="115" spans="1:11" ht="12.75" customHeight="1" x14ac:dyDescent="0.2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</row>
    <row r="116" spans="1:11" ht="12.75" customHeight="1" x14ac:dyDescent="0.2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</row>
    <row r="117" spans="1:11" ht="12.75" customHeight="1" x14ac:dyDescent="0.2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</row>
    <row r="118" spans="1:11" ht="12.75" customHeight="1" x14ac:dyDescent="0.2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</row>
    <row r="119" spans="1:11" ht="12.75" customHeight="1" x14ac:dyDescent="0.2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</row>
    <row r="120" spans="1:11" ht="12.75" customHeight="1" x14ac:dyDescent="0.2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</row>
    <row r="121" spans="1:11" ht="12.75" customHeight="1" x14ac:dyDescent="0.2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</row>
    <row r="122" spans="1:11" ht="12.75" customHeight="1" x14ac:dyDescent="0.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</row>
    <row r="123" spans="1:11" ht="12.75" customHeight="1" x14ac:dyDescent="0.2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</row>
    <row r="124" spans="1:11" ht="12.75" customHeight="1" x14ac:dyDescent="0.2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</row>
    <row r="125" spans="1:11" ht="12.75" customHeight="1" x14ac:dyDescent="0.2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</row>
    <row r="126" spans="1:11" ht="12.75" customHeight="1" x14ac:dyDescent="0.2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</row>
    <row r="127" spans="1:11" ht="12.75" customHeight="1" x14ac:dyDescent="0.2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</row>
    <row r="128" spans="1:11" ht="12.75" customHeight="1" x14ac:dyDescent="0.2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</row>
    <row r="129" spans="1:11" ht="12.75" customHeight="1" x14ac:dyDescent="0.2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</row>
    <row r="130" spans="1:11" ht="12.75" customHeight="1" x14ac:dyDescent="0.2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</row>
    <row r="131" spans="1:11" ht="12.75" customHeight="1" x14ac:dyDescent="0.2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</row>
    <row r="132" spans="1:11" ht="12.75" customHeight="1" x14ac:dyDescent="0.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</row>
    <row r="133" spans="1:11" ht="12.75" customHeight="1" x14ac:dyDescent="0.2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</row>
    <row r="134" spans="1:11" ht="12.75" customHeight="1" x14ac:dyDescent="0.2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</row>
    <row r="135" spans="1:11" ht="12.75" customHeight="1" x14ac:dyDescent="0.2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</row>
    <row r="136" spans="1:11" ht="12.75" customHeight="1" x14ac:dyDescent="0.2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</row>
    <row r="137" spans="1:11" ht="12.75" customHeight="1" x14ac:dyDescent="0.2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</row>
    <row r="138" spans="1:11" ht="12.75" customHeight="1" x14ac:dyDescent="0.2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</row>
    <row r="139" spans="1:11" ht="12.75" customHeight="1" x14ac:dyDescent="0.2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</row>
    <row r="140" spans="1:11" ht="12.75" customHeight="1" x14ac:dyDescent="0.2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</row>
    <row r="141" spans="1:11" ht="12.75" customHeight="1" x14ac:dyDescent="0.2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</row>
    <row r="142" spans="1:11" ht="12.75" customHeight="1" x14ac:dyDescent="0.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</row>
    <row r="143" spans="1:11" ht="12.75" customHeight="1" x14ac:dyDescent="0.2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</row>
    <row r="144" spans="1:11" ht="12.75" customHeight="1" x14ac:dyDescent="0.2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</row>
    <row r="145" spans="1:11" ht="12.75" customHeight="1" x14ac:dyDescent="0.2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</row>
    <row r="146" spans="1:11" ht="12.75" customHeight="1" x14ac:dyDescent="0.2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</row>
    <row r="147" spans="1:11" ht="12.75" customHeight="1" x14ac:dyDescent="0.2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</row>
    <row r="148" spans="1:11" ht="12.75" customHeight="1" x14ac:dyDescent="0.2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</row>
    <row r="149" spans="1:11" ht="12.75" customHeight="1" x14ac:dyDescent="0.2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</row>
    <row r="150" spans="1:11" ht="12.75" customHeight="1" x14ac:dyDescent="0.2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</row>
    <row r="151" spans="1:11" ht="12.75" customHeight="1" x14ac:dyDescent="0.2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</row>
    <row r="152" spans="1:11" ht="12.75" customHeight="1" x14ac:dyDescent="0.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</row>
    <row r="153" spans="1:11" ht="12.75" customHeight="1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</row>
    <row r="154" spans="1:11" ht="12.75" customHeight="1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</row>
    <row r="155" spans="1:11" ht="12.75" customHeight="1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</row>
    <row r="156" spans="1:11" ht="12.75" customHeight="1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</row>
    <row r="157" spans="1:11" ht="12.75" customHeight="1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</row>
    <row r="158" spans="1:11" ht="12.75" customHeight="1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</row>
    <row r="159" spans="1:11" ht="12.75" customHeight="1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</row>
    <row r="160" spans="1:11" ht="12.75" customHeight="1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</row>
    <row r="161" spans="1:11" ht="12.75" customHeight="1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</row>
    <row r="162" spans="1:11" ht="12.75" customHeight="1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</row>
    <row r="163" spans="1:11" ht="12.75" customHeight="1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</row>
    <row r="164" spans="1:11" ht="12.75" customHeight="1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</row>
    <row r="165" spans="1:11" ht="12.75" customHeight="1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</row>
    <row r="166" spans="1:11" ht="12.75" customHeight="1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</row>
    <row r="167" spans="1:11" ht="12.75" customHeight="1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</row>
    <row r="168" spans="1:11" ht="12.75" customHeight="1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</row>
    <row r="169" spans="1:11" ht="12.75" customHeight="1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</row>
    <row r="170" spans="1:11" ht="12.75" customHeight="1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</row>
    <row r="171" spans="1:11" ht="12.75" customHeight="1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</row>
    <row r="172" spans="1:11" ht="12.75" customHeight="1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</row>
    <row r="173" spans="1:11" ht="12.75" customHeight="1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</row>
    <row r="174" spans="1:11" ht="12.75" customHeight="1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</row>
    <row r="175" spans="1:11" ht="12.75" customHeight="1" x14ac:dyDescent="0.2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</row>
    <row r="176" spans="1:11" ht="12.75" customHeight="1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</row>
    <row r="177" spans="1:11" ht="12.75" customHeight="1" x14ac:dyDescent="0.2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</row>
    <row r="178" spans="1:11" ht="12.75" customHeight="1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</row>
    <row r="179" spans="1:11" ht="12.75" customHeight="1" x14ac:dyDescent="0.2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</row>
    <row r="180" spans="1:11" ht="12.75" customHeight="1" x14ac:dyDescent="0.2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</row>
    <row r="181" spans="1:11" ht="12.75" customHeight="1" x14ac:dyDescent="0.2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</row>
    <row r="182" spans="1:11" ht="12.75" customHeight="1" x14ac:dyDescent="0.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</row>
    <row r="183" spans="1:11" ht="12.75" customHeight="1" x14ac:dyDescent="0.2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</row>
    <row r="184" spans="1:11" ht="12.75" customHeight="1" x14ac:dyDescent="0.2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</row>
    <row r="185" spans="1:11" ht="12.75" customHeight="1" x14ac:dyDescent="0.2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</row>
    <row r="186" spans="1:11" ht="12.75" customHeight="1" x14ac:dyDescent="0.2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</row>
    <row r="187" spans="1:11" ht="12.75" customHeight="1" x14ac:dyDescent="0.2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</row>
    <row r="188" spans="1:11" ht="12.75" customHeight="1" x14ac:dyDescent="0.2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</row>
    <row r="189" spans="1:11" ht="12.75" customHeight="1" x14ac:dyDescent="0.2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</row>
    <row r="190" spans="1:11" ht="12.75" customHeight="1" x14ac:dyDescent="0.2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</row>
    <row r="191" spans="1:11" ht="12.75" customHeight="1" x14ac:dyDescent="0.2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</row>
    <row r="192" spans="1:11" ht="12.75" customHeight="1" x14ac:dyDescent="0.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</row>
    <row r="193" spans="1:11" ht="12.75" customHeight="1" x14ac:dyDescent="0.2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</row>
    <row r="194" spans="1:11" ht="12.75" customHeight="1" x14ac:dyDescent="0.2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</row>
    <row r="195" spans="1:11" ht="12.75" customHeight="1" x14ac:dyDescent="0.2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</row>
    <row r="196" spans="1:11" ht="12.75" customHeight="1" x14ac:dyDescent="0.2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</row>
    <row r="197" spans="1:11" ht="12.75" customHeight="1" x14ac:dyDescent="0.2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</row>
    <row r="198" spans="1:11" ht="12.75" customHeight="1" x14ac:dyDescent="0.2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</row>
    <row r="199" spans="1:11" ht="12.75" customHeight="1" x14ac:dyDescent="0.2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</row>
    <row r="200" spans="1:11" ht="12.75" customHeight="1" x14ac:dyDescent="0.2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</row>
    <row r="201" spans="1:11" ht="12.75" customHeight="1" x14ac:dyDescent="0.2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</row>
    <row r="202" spans="1:11" ht="12.75" customHeight="1" x14ac:dyDescent="0.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</row>
    <row r="203" spans="1:11" ht="12.75" customHeight="1" x14ac:dyDescent="0.2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</row>
    <row r="204" spans="1:11" ht="12.75" customHeight="1" x14ac:dyDescent="0.2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</row>
    <row r="205" spans="1:11" ht="12.75" customHeight="1" x14ac:dyDescent="0.2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</row>
    <row r="206" spans="1:11" ht="12.75" customHeight="1" x14ac:dyDescent="0.2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</row>
    <row r="207" spans="1:11" ht="12.75" customHeight="1" x14ac:dyDescent="0.2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</row>
    <row r="208" spans="1:11" ht="12.75" customHeight="1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</row>
    <row r="209" spans="1:11" ht="12.75" customHeight="1" x14ac:dyDescent="0.2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</row>
    <row r="210" spans="1:11" ht="12.75" customHeight="1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</row>
    <row r="211" spans="1:11" ht="12.75" customHeight="1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</row>
    <row r="212" spans="1:11" ht="12.75" customHeight="1" x14ac:dyDescent="0.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</row>
    <row r="213" spans="1:11" ht="12.75" customHeight="1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</row>
    <row r="214" spans="1:11" ht="12.75" customHeight="1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</row>
    <row r="215" spans="1:11" ht="12.75" customHeight="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</row>
    <row r="216" spans="1:11" ht="12.75" customHeight="1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</row>
    <row r="217" spans="1:11" ht="12.75" customHeight="1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</row>
    <row r="218" spans="1:11" ht="12.75" customHeight="1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</row>
    <row r="219" spans="1:11" ht="12.75" customHeight="1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</row>
    <row r="220" spans="1:11" ht="12.75" customHeight="1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</row>
    <row r="221" spans="1:11" ht="12.75" customHeight="1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</row>
    <row r="222" spans="1:11" ht="12.75" customHeight="1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</row>
    <row r="223" spans="1:11" ht="12.75" customHeight="1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</row>
    <row r="224" spans="1:11" ht="12.75" customHeight="1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</row>
    <row r="225" spans="1:11" ht="12.75" customHeight="1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</row>
    <row r="226" spans="1:11" ht="12.75" customHeight="1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</row>
    <row r="227" spans="1:11" ht="12.75" customHeight="1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</row>
    <row r="228" spans="1:11" ht="12.75" customHeight="1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</row>
    <row r="229" spans="1:11" ht="12.75" customHeight="1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</row>
    <row r="230" spans="1:11" ht="12.75" customHeight="1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</row>
    <row r="231" spans="1:11" ht="12.75" customHeight="1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</row>
    <row r="232" spans="1:11" ht="12.75" customHeight="1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</row>
    <row r="233" spans="1:11" ht="12.75" customHeight="1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</row>
    <row r="234" spans="1:11" ht="12.75" customHeight="1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</row>
    <row r="235" spans="1:11" ht="12.75" customHeight="1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</row>
    <row r="236" spans="1:11" ht="12.75" customHeight="1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</row>
    <row r="237" spans="1:11" ht="12.75" customHeight="1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</row>
    <row r="238" spans="1:11" ht="12.75" customHeight="1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</row>
    <row r="239" spans="1:11" ht="12.75" customHeight="1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</row>
    <row r="240" spans="1:11" ht="12.75" customHeight="1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</row>
    <row r="241" spans="1:11" ht="12.75" customHeight="1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</row>
    <row r="242" spans="1:11" ht="12.75" customHeight="1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</row>
    <row r="243" spans="1:11" ht="12.75" customHeight="1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</row>
    <row r="244" spans="1:11" ht="12.75" customHeight="1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</row>
    <row r="245" spans="1:11" ht="12.75" customHeight="1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</row>
    <row r="246" spans="1:11" ht="12.75" customHeight="1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</row>
    <row r="247" spans="1:11" ht="12.75" customHeight="1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</row>
    <row r="248" spans="1:11" ht="12.75" customHeight="1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</row>
    <row r="249" spans="1:11" ht="12.75" customHeight="1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</row>
    <row r="250" spans="1:11" ht="12.75" customHeight="1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</row>
    <row r="251" spans="1:11" ht="12.75" customHeight="1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</row>
    <row r="252" spans="1:11" ht="12.75" customHeight="1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</row>
    <row r="253" spans="1:11" ht="12.75" customHeight="1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</row>
    <row r="254" spans="1:11" ht="12.75" customHeight="1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</row>
    <row r="255" spans="1:11" ht="12.75" customHeight="1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</row>
    <row r="256" spans="1:11" ht="12.75" customHeight="1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</row>
    <row r="257" spans="1:11" ht="12.75" customHeight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</row>
    <row r="258" spans="1:11" ht="12.75" customHeight="1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</row>
    <row r="259" spans="1:11" ht="12.75" customHeight="1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</row>
    <row r="260" spans="1:11" ht="12.75" customHeight="1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</row>
    <row r="261" spans="1:11" ht="12.75" customHeight="1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</row>
    <row r="262" spans="1:11" ht="12.75" customHeight="1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</row>
    <row r="263" spans="1:11" ht="12.75" customHeight="1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</row>
    <row r="264" spans="1:11" ht="12.75" customHeight="1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</row>
    <row r="265" spans="1:11" ht="12.75" customHeight="1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</row>
    <row r="266" spans="1:11" ht="12.75" customHeight="1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</row>
    <row r="267" spans="1:11" ht="12.75" customHeight="1" x14ac:dyDescent="0.2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</row>
    <row r="268" spans="1:11" ht="12.75" customHeight="1" x14ac:dyDescent="0.2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</row>
    <row r="269" spans="1:11" ht="12.75" customHeight="1" x14ac:dyDescent="0.2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</row>
    <row r="270" spans="1:11" ht="12.75" customHeight="1" x14ac:dyDescent="0.2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</row>
    <row r="271" spans="1:11" ht="12.75" customHeight="1" x14ac:dyDescent="0.2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</row>
    <row r="272" spans="1:11" ht="12.75" customHeight="1" x14ac:dyDescent="0.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</row>
    <row r="273" spans="1:11" ht="12.75" customHeight="1" x14ac:dyDescent="0.2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</row>
    <row r="274" spans="1:11" ht="12.75" customHeight="1" x14ac:dyDescent="0.2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</row>
    <row r="275" spans="1:11" ht="12.75" customHeight="1" x14ac:dyDescent="0.2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</row>
    <row r="276" spans="1:11" ht="12.75" customHeight="1" x14ac:dyDescent="0.2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</row>
    <row r="277" spans="1:11" ht="12.75" customHeight="1" x14ac:dyDescent="0.2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</row>
    <row r="278" spans="1:11" ht="12.75" customHeight="1" x14ac:dyDescent="0.2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1" ht="12.75" customHeight="1" x14ac:dyDescent="0.2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1" ht="12.75" customHeight="1" x14ac:dyDescent="0.2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1" ht="12.75" customHeight="1" x14ac:dyDescent="0.2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1" ht="12.75" customHeight="1" x14ac:dyDescent="0.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</row>
    <row r="283" spans="1:11" ht="12.75" customHeight="1" x14ac:dyDescent="0.2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</row>
    <row r="284" spans="1:11" ht="12.75" customHeight="1" x14ac:dyDescent="0.2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</row>
    <row r="285" spans="1:11" ht="12.75" customHeight="1" x14ac:dyDescent="0.2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</row>
    <row r="286" spans="1:11" ht="12.75" customHeight="1" x14ac:dyDescent="0.2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</row>
    <row r="287" spans="1:11" ht="12.75" customHeight="1" x14ac:dyDescent="0.2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</row>
    <row r="288" spans="1:11" ht="12.75" customHeight="1" x14ac:dyDescent="0.2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</row>
    <row r="289" spans="1:11" ht="12.75" customHeight="1" x14ac:dyDescent="0.2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</row>
    <row r="290" spans="1:11" ht="12.75" customHeight="1" x14ac:dyDescent="0.2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</row>
    <row r="291" spans="1:11" ht="12.75" customHeight="1" x14ac:dyDescent="0.2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</row>
    <row r="292" spans="1:11" ht="12.75" customHeight="1" x14ac:dyDescent="0.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</row>
    <row r="293" spans="1:11" ht="12.75" customHeight="1" x14ac:dyDescent="0.2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</row>
    <row r="294" spans="1:11" ht="12.75" customHeight="1" x14ac:dyDescent="0.2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</row>
    <row r="295" spans="1:11" ht="12.75" customHeight="1" x14ac:dyDescent="0.2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</row>
    <row r="296" spans="1:11" ht="12.75" customHeight="1" x14ac:dyDescent="0.2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</row>
    <row r="297" spans="1:11" ht="12.75" customHeight="1" x14ac:dyDescent="0.2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</row>
    <row r="298" spans="1:11" ht="12.75" customHeight="1" x14ac:dyDescent="0.2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</row>
    <row r="299" spans="1:11" ht="12.75" customHeight="1" x14ac:dyDescent="0.2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</row>
    <row r="300" spans="1:11" ht="12.75" customHeight="1" x14ac:dyDescent="0.2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</row>
    <row r="301" spans="1:11" ht="12.75" customHeight="1" x14ac:dyDescent="0.2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</row>
    <row r="302" spans="1:11" ht="12.75" customHeight="1" x14ac:dyDescent="0.2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</row>
    <row r="303" spans="1:11" ht="12.75" customHeight="1" x14ac:dyDescent="0.2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</row>
    <row r="304" spans="1:11" ht="12.75" customHeight="1" x14ac:dyDescent="0.2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</row>
    <row r="305" spans="1:11" ht="12.75" customHeight="1" x14ac:dyDescent="0.2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</row>
    <row r="306" spans="1:11" ht="12.75" customHeight="1" x14ac:dyDescent="0.2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</row>
    <row r="307" spans="1:11" ht="12.75" customHeight="1" x14ac:dyDescent="0.2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</row>
    <row r="308" spans="1:11" ht="12.75" customHeight="1" x14ac:dyDescent="0.2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</row>
    <row r="309" spans="1:11" ht="12.75" customHeight="1" x14ac:dyDescent="0.2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</row>
    <row r="310" spans="1:11" ht="12.75" customHeight="1" x14ac:dyDescent="0.2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</row>
    <row r="311" spans="1:11" ht="12.75" customHeight="1" x14ac:dyDescent="0.2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</row>
    <row r="312" spans="1:11" ht="12.75" customHeight="1" x14ac:dyDescent="0.2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</row>
    <row r="313" spans="1:11" ht="12.75" customHeight="1" x14ac:dyDescent="0.2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</row>
    <row r="314" spans="1:11" ht="12.75" customHeight="1" x14ac:dyDescent="0.2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</row>
    <row r="315" spans="1:11" ht="12.75" customHeight="1" x14ac:dyDescent="0.2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</row>
    <row r="316" spans="1:11" ht="12.75" customHeight="1" x14ac:dyDescent="0.2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</row>
    <row r="317" spans="1:11" ht="12.75" customHeight="1" x14ac:dyDescent="0.2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</row>
    <row r="318" spans="1:11" ht="12.75" customHeight="1" x14ac:dyDescent="0.2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</row>
    <row r="319" spans="1:11" ht="12.75" customHeight="1" x14ac:dyDescent="0.2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</row>
    <row r="320" spans="1:11" ht="12.75" customHeight="1" x14ac:dyDescent="0.2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</row>
    <row r="321" spans="1:11" ht="12.75" customHeight="1" x14ac:dyDescent="0.2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</row>
    <row r="322" spans="1:11" ht="12.75" customHeight="1" x14ac:dyDescent="0.2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</row>
    <row r="323" spans="1:11" ht="12.75" customHeight="1" x14ac:dyDescent="0.2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</row>
    <row r="324" spans="1:11" ht="12.75" customHeight="1" x14ac:dyDescent="0.2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</row>
    <row r="325" spans="1:11" ht="12.75" customHeight="1" x14ac:dyDescent="0.2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</row>
    <row r="326" spans="1:11" ht="12.75" customHeight="1" x14ac:dyDescent="0.2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</row>
    <row r="327" spans="1:11" ht="12.75" customHeight="1" x14ac:dyDescent="0.2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</row>
    <row r="328" spans="1:11" ht="12.75" customHeight="1" x14ac:dyDescent="0.2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</row>
    <row r="329" spans="1:11" ht="12.75" customHeight="1" x14ac:dyDescent="0.2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</row>
    <row r="330" spans="1:11" ht="12.75" customHeight="1" x14ac:dyDescent="0.2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</row>
    <row r="331" spans="1:11" ht="12.75" customHeight="1" x14ac:dyDescent="0.2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</row>
    <row r="332" spans="1:11" ht="12.75" customHeight="1" x14ac:dyDescent="0.2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</row>
    <row r="333" spans="1:11" ht="12.75" customHeight="1" x14ac:dyDescent="0.2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</row>
    <row r="334" spans="1:11" ht="12.75" customHeight="1" x14ac:dyDescent="0.2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</row>
    <row r="335" spans="1:11" ht="12.75" customHeight="1" x14ac:dyDescent="0.2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</row>
    <row r="336" spans="1:11" ht="12.75" customHeight="1" x14ac:dyDescent="0.2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</row>
    <row r="337" spans="1:11" ht="12.75" customHeight="1" x14ac:dyDescent="0.2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</row>
    <row r="338" spans="1:11" ht="12.75" customHeight="1" x14ac:dyDescent="0.2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</row>
    <row r="339" spans="1:11" ht="12.75" customHeight="1" x14ac:dyDescent="0.2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</row>
    <row r="340" spans="1:11" ht="12.75" customHeight="1" x14ac:dyDescent="0.2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</row>
    <row r="341" spans="1:11" ht="12.75" customHeight="1" x14ac:dyDescent="0.2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</row>
    <row r="342" spans="1:11" ht="12.75" customHeight="1" x14ac:dyDescent="0.2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</row>
    <row r="343" spans="1:11" ht="12.75" customHeight="1" x14ac:dyDescent="0.2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</row>
    <row r="344" spans="1:11" ht="12.75" customHeight="1" x14ac:dyDescent="0.2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</row>
    <row r="345" spans="1:11" ht="12.75" customHeight="1" x14ac:dyDescent="0.2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</row>
    <row r="346" spans="1:11" ht="12.75" customHeight="1" x14ac:dyDescent="0.2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</row>
    <row r="347" spans="1:11" ht="12.75" customHeight="1" x14ac:dyDescent="0.2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</row>
    <row r="348" spans="1:11" ht="12.75" customHeight="1" x14ac:dyDescent="0.2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</row>
    <row r="349" spans="1:11" ht="12.75" customHeight="1" x14ac:dyDescent="0.2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</row>
    <row r="350" spans="1:11" ht="12.75" customHeight="1" x14ac:dyDescent="0.2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</row>
    <row r="351" spans="1:11" ht="12.75" customHeight="1" x14ac:dyDescent="0.2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</row>
    <row r="352" spans="1:11" ht="12.75" customHeight="1" x14ac:dyDescent="0.2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</row>
    <row r="353" spans="1:11" ht="12.75" customHeight="1" x14ac:dyDescent="0.2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</row>
    <row r="354" spans="1:11" ht="12.75" customHeight="1" x14ac:dyDescent="0.2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</row>
    <row r="355" spans="1:11" ht="12.75" customHeight="1" x14ac:dyDescent="0.2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</row>
    <row r="356" spans="1:11" ht="12.75" customHeight="1" x14ac:dyDescent="0.2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</row>
    <row r="357" spans="1:11" ht="12.75" customHeight="1" x14ac:dyDescent="0.2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</row>
    <row r="358" spans="1:11" ht="12.75" customHeight="1" x14ac:dyDescent="0.2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</row>
    <row r="359" spans="1:11" ht="12.75" customHeight="1" x14ac:dyDescent="0.2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</row>
    <row r="360" spans="1:11" ht="12.75" customHeight="1" x14ac:dyDescent="0.2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</row>
    <row r="361" spans="1:11" ht="12.75" customHeight="1" x14ac:dyDescent="0.2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</row>
    <row r="362" spans="1:11" ht="12.75" customHeight="1" x14ac:dyDescent="0.2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</row>
    <row r="363" spans="1:11" ht="12.75" customHeight="1" x14ac:dyDescent="0.2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</row>
    <row r="364" spans="1:11" ht="12.75" customHeight="1" x14ac:dyDescent="0.2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</row>
    <row r="365" spans="1:11" ht="12.75" customHeight="1" x14ac:dyDescent="0.2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</row>
    <row r="366" spans="1:11" ht="12.75" customHeight="1" x14ac:dyDescent="0.2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</row>
    <row r="367" spans="1:11" ht="12.75" customHeight="1" x14ac:dyDescent="0.2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</row>
    <row r="368" spans="1:11" ht="12.75" customHeight="1" x14ac:dyDescent="0.2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</row>
    <row r="369" spans="1:11" ht="12.75" customHeight="1" x14ac:dyDescent="0.2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</row>
    <row r="370" spans="1:11" ht="12.75" customHeight="1" x14ac:dyDescent="0.2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</row>
    <row r="371" spans="1:11" ht="12.75" customHeight="1" x14ac:dyDescent="0.2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</row>
    <row r="372" spans="1:11" ht="12.75" customHeight="1" x14ac:dyDescent="0.2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</row>
    <row r="373" spans="1:11" ht="12.75" customHeight="1" x14ac:dyDescent="0.2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</row>
    <row r="374" spans="1:11" ht="12.75" customHeight="1" x14ac:dyDescent="0.2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</row>
    <row r="375" spans="1:11" ht="12.75" customHeight="1" x14ac:dyDescent="0.2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</row>
    <row r="376" spans="1:11" ht="12.75" customHeight="1" x14ac:dyDescent="0.2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</row>
    <row r="377" spans="1:11" ht="12.75" customHeight="1" x14ac:dyDescent="0.2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</row>
    <row r="378" spans="1:11" ht="12.75" customHeight="1" x14ac:dyDescent="0.2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</row>
    <row r="379" spans="1:11" ht="12.75" customHeight="1" x14ac:dyDescent="0.2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</row>
    <row r="380" spans="1:11" ht="12.75" customHeight="1" x14ac:dyDescent="0.2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</row>
    <row r="381" spans="1:11" ht="12.75" customHeight="1" x14ac:dyDescent="0.2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</row>
    <row r="382" spans="1:11" ht="12.75" customHeight="1" x14ac:dyDescent="0.2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</row>
    <row r="383" spans="1:11" ht="12.75" customHeight="1" x14ac:dyDescent="0.2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</row>
    <row r="384" spans="1:11" ht="12.75" customHeight="1" x14ac:dyDescent="0.2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</row>
    <row r="385" spans="1:11" ht="12.75" customHeight="1" x14ac:dyDescent="0.2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</row>
    <row r="386" spans="1:11" ht="12.75" customHeight="1" x14ac:dyDescent="0.2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</row>
    <row r="387" spans="1:11" ht="12.75" customHeight="1" x14ac:dyDescent="0.2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</row>
    <row r="388" spans="1:11" ht="12.75" customHeight="1" x14ac:dyDescent="0.2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</row>
    <row r="389" spans="1:11" ht="12.75" customHeight="1" x14ac:dyDescent="0.2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</row>
    <row r="390" spans="1:11" ht="12.75" customHeight="1" x14ac:dyDescent="0.2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</row>
    <row r="391" spans="1:11" ht="12.75" customHeight="1" x14ac:dyDescent="0.2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</row>
    <row r="392" spans="1:11" ht="12.75" customHeight="1" x14ac:dyDescent="0.2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</row>
    <row r="393" spans="1:11" ht="12.75" customHeight="1" x14ac:dyDescent="0.2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</row>
    <row r="394" spans="1:11" ht="12.75" customHeight="1" x14ac:dyDescent="0.2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</row>
    <row r="395" spans="1:11" ht="12.75" customHeight="1" x14ac:dyDescent="0.2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</row>
    <row r="396" spans="1:11" ht="12.75" customHeight="1" x14ac:dyDescent="0.2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</row>
    <row r="397" spans="1:11" ht="12.75" customHeight="1" x14ac:dyDescent="0.2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</row>
    <row r="398" spans="1:11" ht="12.75" customHeight="1" x14ac:dyDescent="0.2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</row>
    <row r="399" spans="1:11" ht="12.75" customHeight="1" x14ac:dyDescent="0.2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</row>
    <row r="400" spans="1:11" ht="12.75" customHeight="1" x14ac:dyDescent="0.2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</row>
    <row r="401" spans="1:11" ht="12.75" customHeight="1" x14ac:dyDescent="0.2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</row>
    <row r="402" spans="1:11" ht="12.75" customHeight="1" x14ac:dyDescent="0.2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</row>
    <row r="403" spans="1:11" ht="12.75" customHeight="1" x14ac:dyDescent="0.2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</row>
    <row r="404" spans="1:11" ht="12.75" customHeight="1" x14ac:dyDescent="0.2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</row>
    <row r="405" spans="1:11" ht="12.75" customHeight="1" x14ac:dyDescent="0.2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</row>
    <row r="406" spans="1:11" ht="12.75" customHeight="1" x14ac:dyDescent="0.2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</row>
    <row r="407" spans="1:11" ht="12.75" customHeight="1" x14ac:dyDescent="0.2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</row>
    <row r="408" spans="1:11" ht="12.75" customHeight="1" x14ac:dyDescent="0.2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</row>
    <row r="409" spans="1:11" ht="12.75" customHeight="1" x14ac:dyDescent="0.2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</row>
    <row r="410" spans="1:11" ht="12.75" customHeight="1" x14ac:dyDescent="0.2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</row>
    <row r="411" spans="1:11" ht="12.75" customHeight="1" x14ac:dyDescent="0.2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</row>
    <row r="412" spans="1:11" ht="12.75" customHeight="1" x14ac:dyDescent="0.2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</row>
    <row r="413" spans="1:11" ht="12.75" customHeight="1" x14ac:dyDescent="0.2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</row>
    <row r="414" spans="1:11" ht="12.75" customHeight="1" x14ac:dyDescent="0.2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</row>
    <row r="415" spans="1:11" ht="12.75" customHeight="1" x14ac:dyDescent="0.2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</row>
    <row r="416" spans="1:11" ht="12.75" customHeight="1" x14ac:dyDescent="0.2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</row>
    <row r="417" spans="1:11" ht="12.75" customHeight="1" x14ac:dyDescent="0.2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</row>
    <row r="418" spans="1:11" ht="12.75" customHeight="1" x14ac:dyDescent="0.2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</row>
    <row r="419" spans="1:11" ht="12.75" customHeight="1" x14ac:dyDescent="0.2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</row>
    <row r="420" spans="1:11" ht="12.75" customHeight="1" x14ac:dyDescent="0.2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</row>
    <row r="421" spans="1:11" ht="12.75" customHeight="1" x14ac:dyDescent="0.2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</row>
    <row r="422" spans="1:11" ht="12.75" customHeight="1" x14ac:dyDescent="0.2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</row>
    <row r="423" spans="1:11" ht="12.75" customHeight="1" x14ac:dyDescent="0.2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</row>
    <row r="424" spans="1:11" ht="12.75" customHeight="1" x14ac:dyDescent="0.2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</row>
    <row r="425" spans="1:11" ht="12.75" customHeight="1" x14ac:dyDescent="0.2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</row>
    <row r="426" spans="1:11" ht="12.75" customHeight="1" x14ac:dyDescent="0.2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</row>
    <row r="427" spans="1:11" ht="12.75" customHeight="1" x14ac:dyDescent="0.2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</row>
    <row r="428" spans="1:11" ht="12.75" customHeight="1" x14ac:dyDescent="0.2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</row>
    <row r="429" spans="1:11" ht="12.75" customHeight="1" x14ac:dyDescent="0.2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</row>
    <row r="430" spans="1:11" ht="12.75" customHeight="1" x14ac:dyDescent="0.2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</row>
    <row r="431" spans="1:11" ht="12.75" customHeight="1" x14ac:dyDescent="0.2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</row>
    <row r="432" spans="1:11" ht="12.75" customHeight="1" x14ac:dyDescent="0.2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</row>
    <row r="433" spans="1:11" ht="12.75" customHeight="1" x14ac:dyDescent="0.2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</row>
    <row r="434" spans="1:11" ht="12.75" customHeight="1" x14ac:dyDescent="0.2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</row>
    <row r="435" spans="1:11" ht="12.75" customHeight="1" x14ac:dyDescent="0.2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</row>
    <row r="436" spans="1:11" ht="12.75" customHeight="1" x14ac:dyDescent="0.2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</row>
    <row r="437" spans="1:11" ht="12.75" customHeight="1" x14ac:dyDescent="0.2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</row>
    <row r="438" spans="1:11" ht="12.75" customHeight="1" x14ac:dyDescent="0.2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</row>
    <row r="439" spans="1:11" ht="12.75" customHeight="1" x14ac:dyDescent="0.2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</row>
    <row r="440" spans="1:11" ht="12.75" customHeight="1" x14ac:dyDescent="0.2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</row>
    <row r="441" spans="1:11" ht="12.75" customHeight="1" x14ac:dyDescent="0.2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</row>
    <row r="442" spans="1:11" ht="12.75" customHeight="1" x14ac:dyDescent="0.2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</row>
    <row r="443" spans="1:11" ht="12.75" customHeight="1" x14ac:dyDescent="0.2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</row>
    <row r="444" spans="1:11" ht="12.75" customHeight="1" x14ac:dyDescent="0.2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</row>
    <row r="445" spans="1:11" ht="12.75" customHeight="1" x14ac:dyDescent="0.2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</row>
    <row r="446" spans="1:11" ht="12.75" customHeight="1" x14ac:dyDescent="0.2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</row>
    <row r="447" spans="1:11" ht="12.75" customHeight="1" x14ac:dyDescent="0.2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</row>
    <row r="448" spans="1:11" ht="12.75" customHeight="1" x14ac:dyDescent="0.2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</row>
    <row r="449" spans="1:11" ht="12.75" customHeight="1" x14ac:dyDescent="0.2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</row>
    <row r="450" spans="1:11" ht="12.75" customHeight="1" x14ac:dyDescent="0.2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</row>
    <row r="451" spans="1:11" ht="12.75" customHeight="1" x14ac:dyDescent="0.2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</row>
    <row r="452" spans="1:11" ht="12.75" customHeight="1" x14ac:dyDescent="0.2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</row>
    <row r="453" spans="1:11" ht="12.75" customHeight="1" x14ac:dyDescent="0.2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</row>
    <row r="454" spans="1:11" ht="12.75" customHeight="1" x14ac:dyDescent="0.2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</row>
    <row r="455" spans="1:11" ht="12.75" customHeight="1" x14ac:dyDescent="0.2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</row>
    <row r="456" spans="1:11" ht="12.75" customHeight="1" x14ac:dyDescent="0.2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</row>
    <row r="457" spans="1:11" ht="12.75" customHeight="1" x14ac:dyDescent="0.2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</row>
    <row r="458" spans="1:11" ht="12.75" customHeight="1" x14ac:dyDescent="0.2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</row>
    <row r="459" spans="1:11" ht="12.75" customHeight="1" x14ac:dyDescent="0.2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</row>
    <row r="460" spans="1:11" ht="12.75" customHeight="1" x14ac:dyDescent="0.2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</row>
    <row r="461" spans="1:11" ht="12.75" customHeight="1" x14ac:dyDescent="0.2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</row>
    <row r="462" spans="1:11" ht="12.75" customHeight="1" x14ac:dyDescent="0.2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</row>
    <row r="463" spans="1:11" ht="12.75" customHeight="1" x14ac:dyDescent="0.2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</row>
    <row r="464" spans="1:11" ht="12.75" customHeight="1" x14ac:dyDescent="0.2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</row>
    <row r="465" spans="1:11" ht="12.75" customHeight="1" x14ac:dyDescent="0.2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</row>
    <row r="466" spans="1:11" ht="12.75" customHeight="1" x14ac:dyDescent="0.2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</row>
    <row r="467" spans="1:11" ht="12.75" customHeight="1" x14ac:dyDescent="0.2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</row>
    <row r="468" spans="1:11" ht="12.75" customHeight="1" x14ac:dyDescent="0.2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</row>
    <row r="469" spans="1:11" ht="12.75" customHeight="1" x14ac:dyDescent="0.2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</row>
    <row r="470" spans="1:11" ht="12.75" customHeight="1" x14ac:dyDescent="0.2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</row>
    <row r="471" spans="1:11" ht="12.75" customHeight="1" x14ac:dyDescent="0.2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</row>
    <row r="472" spans="1:11" ht="12.75" customHeight="1" x14ac:dyDescent="0.2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</row>
    <row r="473" spans="1:11" ht="12.75" customHeight="1" x14ac:dyDescent="0.2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</row>
    <row r="474" spans="1:11" ht="12.75" customHeight="1" x14ac:dyDescent="0.2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</row>
    <row r="475" spans="1:11" ht="12.75" customHeight="1" x14ac:dyDescent="0.2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</row>
    <row r="476" spans="1:11" ht="12.75" customHeight="1" x14ac:dyDescent="0.2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</row>
    <row r="477" spans="1:11" ht="12.75" customHeight="1" x14ac:dyDescent="0.2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</row>
    <row r="478" spans="1:11" ht="12.75" customHeight="1" x14ac:dyDescent="0.2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</row>
    <row r="479" spans="1:11" ht="12.75" customHeight="1" x14ac:dyDescent="0.2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</row>
    <row r="480" spans="1:11" ht="12.75" customHeight="1" x14ac:dyDescent="0.2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</row>
    <row r="481" spans="1:11" ht="12.75" customHeight="1" x14ac:dyDescent="0.2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</row>
    <row r="482" spans="1:11" ht="12.75" customHeight="1" x14ac:dyDescent="0.2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</row>
    <row r="483" spans="1:11" ht="12.75" customHeight="1" x14ac:dyDescent="0.2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</row>
    <row r="484" spans="1:11" ht="12.75" customHeight="1" x14ac:dyDescent="0.2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</row>
    <row r="485" spans="1:11" ht="12.75" customHeight="1" x14ac:dyDescent="0.2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</row>
    <row r="486" spans="1:11" ht="12.75" customHeight="1" x14ac:dyDescent="0.2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</row>
    <row r="487" spans="1:11" ht="12.75" customHeight="1" x14ac:dyDescent="0.2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</row>
    <row r="488" spans="1:11" ht="12.75" customHeight="1" x14ac:dyDescent="0.2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</row>
    <row r="489" spans="1:11" ht="12.75" customHeight="1" x14ac:dyDescent="0.2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</row>
    <row r="490" spans="1:11" ht="12.75" customHeight="1" x14ac:dyDescent="0.2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</row>
    <row r="491" spans="1:11" ht="12.75" customHeight="1" x14ac:dyDescent="0.2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</row>
    <row r="492" spans="1:11" ht="12.75" customHeight="1" x14ac:dyDescent="0.2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</row>
    <row r="493" spans="1:11" ht="12.75" customHeight="1" x14ac:dyDescent="0.2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</row>
    <row r="494" spans="1:11" ht="12.75" customHeight="1" x14ac:dyDescent="0.2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</row>
    <row r="495" spans="1:11" ht="12.75" customHeight="1" x14ac:dyDescent="0.2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</row>
    <row r="496" spans="1:11" ht="12.75" customHeight="1" x14ac:dyDescent="0.2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</row>
    <row r="497" spans="1:11" ht="12.75" customHeight="1" x14ac:dyDescent="0.2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</row>
    <row r="498" spans="1:11" ht="12.75" customHeight="1" x14ac:dyDescent="0.2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</row>
    <row r="499" spans="1:11" ht="12.75" customHeight="1" x14ac:dyDescent="0.2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</row>
    <row r="500" spans="1:11" ht="12.75" customHeight="1" x14ac:dyDescent="0.2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</row>
    <row r="501" spans="1:11" ht="12.75" customHeight="1" x14ac:dyDescent="0.2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</row>
    <row r="502" spans="1:11" ht="12.75" customHeight="1" x14ac:dyDescent="0.2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</row>
    <row r="503" spans="1:11" ht="12.75" customHeight="1" x14ac:dyDescent="0.2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</row>
    <row r="504" spans="1:11" ht="12.75" customHeight="1" x14ac:dyDescent="0.2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</row>
    <row r="505" spans="1:11" ht="12.75" customHeight="1" x14ac:dyDescent="0.2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</row>
    <row r="506" spans="1:11" ht="12.75" customHeight="1" x14ac:dyDescent="0.2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</row>
    <row r="507" spans="1:11" ht="12.75" customHeight="1" x14ac:dyDescent="0.2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</row>
    <row r="508" spans="1:11" ht="12.75" customHeight="1" x14ac:dyDescent="0.2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</row>
    <row r="509" spans="1:11" ht="12.75" customHeight="1" x14ac:dyDescent="0.2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</row>
    <row r="510" spans="1:11" ht="12.75" customHeight="1" x14ac:dyDescent="0.2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</row>
    <row r="511" spans="1:11" ht="12.75" customHeight="1" x14ac:dyDescent="0.2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</row>
    <row r="512" spans="1:11" ht="12.75" customHeight="1" x14ac:dyDescent="0.2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</row>
    <row r="513" spans="1:11" ht="12.75" customHeight="1" x14ac:dyDescent="0.2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</row>
    <row r="514" spans="1:11" ht="12.75" customHeight="1" x14ac:dyDescent="0.2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</row>
    <row r="515" spans="1:11" ht="12.75" customHeight="1" x14ac:dyDescent="0.2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</row>
    <row r="516" spans="1:11" ht="12.75" customHeight="1" x14ac:dyDescent="0.2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</row>
    <row r="517" spans="1:11" ht="12.75" customHeight="1" x14ac:dyDescent="0.2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</row>
    <row r="518" spans="1:11" ht="12.75" customHeight="1" x14ac:dyDescent="0.2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</row>
    <row r="519" spans="1:11" ht="12.75" customHeight="1" x14ac:dyDescent="0.2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</row>
    <row r="520" spans="1:11" ht="12.75" customHeight="1" x14ac:dyDescent="0.2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</row>
    <row r="521" spans="1:11" ht="12.75" customHeight="1" x14ac:dyDescent="0.2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</row>
    <row r="522" spans="1:11" ht="12.75" customHeight="1" x14ac:dyDescent="0.2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</row>
    <row r="523" spans="1:11" ht="12.75" customHeight="1" x14ac:dyDescent="0.2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</row>
    <row r="524" spans="1:11" ht="12.75" customHeight="1" x14ac:dyDescent="0.2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</row>
    <row r="525" spans="1:11" ht="12.75" customHeight="1" x14ac:dyDescent="0.2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</row>
    <row r="526" spans="1:11" ht="12.75" customHeight="1" x14ac:dyDescent="0.2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</row>
    <row r="527" spans="1:11" ht="12.75" customHeight="1" x14ac:dyDescent="0.2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</row>
    <row r="528" spans="1:11" ht="12.75" customHeight="1" x14ac:dyDescent="0.2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</row>
    <row r="529" spans="1:11" ht="12.75" customHeight="1" x14ac:dyDescent="0.2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</row>
    <row r="530" spans="1:11" ht="12.75" customHeight="1" x14ac:dyDescent="0.2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</row>
    <row r="531" spans="1:11" ht="12.75" customHeight="1" x14ac:dyDescent="0.2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</row>
    <row r="532" spans="1:11" ht="12.75" customHeight="1" x14ac:dyDescent="0.2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</row>
    <row r="533" spans="1:11" ht="12.75" customHeight="1" x14ac:dyDescent="0.2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</row>
    <row r="534" spans="1:11" ht="12.75" customHeight="1" x14ac:dyDescent="0.2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</row>
    <row r="535" spans="1:11" ht="12.75" customHeight="1" x14ac:dyDescent="0.2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</row>
    <row r="536" spans="1:11" ht="12.75" customHeight="1" x14ac:dyDescent="0.2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</row>
    <row r="537" spans="1:11" ht="12.75" customHeight="1" x14ac:dyDescent="0.2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</row>
    <row r="538" spans="1:11" ht="12.75" customHeight="1" x14ac:dyDescent="0.2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</row>
    <row r="539" spans="1:11" ht="12.75" customHeight="1" x14ac:dyDescent="0.2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</row>
    <row r="540" spans="1:11" ht="12.75" customHeight="1" x14ac:dyDescent="0.2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</row>
    <row r="541" spans="1:11" ht="12.75" customHeight="1" x14ac:dyDescent="0.2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</row>
    <row r="542" spans="1:11" ht="12.75" customHeight="1" x14ac:dyDescent="0.2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</row>
    <row r="543" spans="1:11" ht="12.75" customHeight="1" x14ac:dyDescent="0.2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</row>
    <row r="544" spans="1:11" ht="12.75" customHeight="1" x14ac:dyDescent="0.2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</row>
    <row r="545" spans="1:11" ht="12.75" customHeight="1" x14ac:dyDescent="0.2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</row>
    <row r="546" spans="1:11" ht="12.75" customHeight="1" x14ac:dyDescent="0.2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</row>
    <row r="547" spans="1:11" ht="12.75" customHeight="1" x14ac:dyDescent="0.2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</row>
    <row r="548" spans="1:11" ht="12.75" customHeight="1" x14ac:dyDescent="0.2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</row>
    <row r="549" spans="1:11" ht="12.75" customHeight="1" x14ac:dyDescent="0.2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</row>
    <row r="550" spans="1:11" ht="12.75" customHeight="1" x14ac:dyDescent="0.2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</row>
    <row r="551" spans="1:11" ht="12.75" customHeight="1" x14ac:dyDescent="0.2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</row>
    <row r="552" spans="1:11" ht="12.75" customHeight="1" x14ac:dyDescent="0.2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</row>
    <row r="553" spans="1:11" ht="12.75" customHeight="1" x14ac:dyDescent="0.2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</row>
    <row r="554" spans="1:11" ht="12.75" customHeight="1" x14ac:dyDescent="0.2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</row>
    <row r="555" spans="1:11" ht="12.75" customHeight="1" x14ac:dyDescent="0.2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</row>
    <row r="556" spans="1:11" ht="12.75" customHeight="1" x14ac:dyDescent="0.2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</row>
    <row r="557" spans="1:11" ht="12.75" customHeight="1" x14ac:dyDescent="0.2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</row>
    <row r="558" spans="1:11" ht="12.75" customHeight="1" x14ac:dyDescent="0.2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</row>
    <row r="559" spans="1:11" ht="12.75" customHeight="1" x14ac:dyDescent="0.2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</row>
    <row r="560" spans="1:11" ht="12.75" customHeight="1" x14ac:dyDescent="0.2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</row>
    <row r="561" spans="1:11" ht="12.75" customHeight="1" x14ac:dyDescent="0.2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</row>
    <row r="562" spans="1:11" ht="12.75" customHeight="1" x14ac:dyDescent="0.2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</row>
    <row r="563" spans="1:11" ht="12.75" customHeight="1" x14ac:dyDescent="0.2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</row>
    <row r="564" spans="1:11" ht="12.75" customHeight="1" x14ac:dyDescent="0.2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</row>
    <row r="565" spans="1:11" ht="12.75" customHeight="1" x14ac:dyDescent="0.2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</row>
    <row r="566" spans="1:11" ht="12.75" customHeight="1" x14ac:dyDescent="0.2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</row>
    <row r="567" spans="1:11" ht="12.75" customHeight="1" x14ac:dyDescent="0.2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</row>
    <row r="568" spans="1:11" ht="12.75" customHeight="1" x14ac:dyDescent="0.2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</row>
    <row r="569" spans="1:11" ht="12.75" customHeight="1" x14ac:dyDescent="0.2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</row>
    <row r="570" spans="1:11" ht="12.75" customHeight="1" x14ac:dyDescent="0.2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</row>
    <row r="571" spans="1:11" ht="12.75" customHeight="1" x14ac:dyDescent="0.2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</row>
    <row r="572" spans="1:11" ht="12.75" customHeight="1" x14ac:dyDescent="0.2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</row>
    <row r="573" spans="1:11" ht="12.75" customHeight="1" x14ac:dyDescent="0.2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</row>
    <row r="574" spans="1:11" ht="12.75" customHeight="1" x14ac:dyDescent="0.2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</row>
    <row r="575" spans="1:11" ht="12.75" customHeight="1" x14ac:dyDescent="0.2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</row>
    <row r="576" spans="1:11" ht="12.75" customHeight="1" x14ac:dyDescent="0.2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</row>
    <row r="577" spans="1:11" ht="12.75" customHeight="1" x14ac:dyDescent="0.2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</row>
    <row r="578" spans="1:11" ht="12.75" customHeight="1" x14ac:dyDescent="0.2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</row>
    <row r="579" spans="1:11" ht="12.75" customHeight="1" x14ac:dyDescent="0.2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</row>
    <row r="580" spans="1:11" ht="12.75" customHeight="1" x14ac:dyDescent="0.2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</row>
    <row r="581" spans="1:11" ht="12.75" customHeight="1" x14ac:dyDescent="0.2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</row>
    <row r="582" spans="1:11" ht="12.75" customHeight="1" x14ac:dyDescent="0.2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</row>
    <row r="583" spans="1:11" ht="12.75" customHeight="1" x14ac:dyDescent="0.2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</row>
    <row r="584" spans="1:11" ht="12.75" customHeight="1" x14ac:dyDescent="0.2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</row>
    <row r="585" spans="1:11" ht="12.75" customHeight="1" x14ac:dyDescent="0.2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</row>
    <row r="586" spans="1:11" ht="12.75" customHeight="1" x14ac:dyDescent="0.2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</row>
    <row r="587" spans="1:11" ht="12.75" customHeight="1" x14ac:dyDescent="0.2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</row>
    <row r="588" spans="1:11" ht="12.75" customHeight="1" x14ac:dyDescent="0.2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</row>
    <row r="589" spans="1:11" ht="12.75" customHeight="1" x14ac:dyDescent="0.2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</row>
    <row r="590" spans="1:11" ht="12.75" customHeight="1" x14ac:dyDescent="0.2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</row>
    <row r="591" spans="1:11" ht="12.75" customHeight="1" x14ac:dyDescent="0.2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</row>
    <row r="592" spans="1:11" ht="12.75" customHeight="1" x14ac:dyDescent="0.2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</row>
    <row r="593" spans="1:11" ht="12.75" customHeight="1" x14ac:dyDescent="0.2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</row>
    <row r="594" spans="1:11" ht="12.75" customHeight="1" x14ac:dyDescent="0.2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</row>
    <row r="595" spans="1:11" ht="12.75" customHeight="1" x14ac:dyDescent="0.2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</row>
    <row r="596" spans="1:11" ht="12.75" customHeight="1" x14ac:dyDescent="0.2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</row>
    <row r="597" spans="1:11" ht="12.75" customHeight="1" x14ac:dyDescent="0.2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</row>
    <row r="598" spans="1:11" ht="12.75" customHeight="1" x14ac:dyDescent="0.2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</row>
    <row r="599" spans="1:11" ht="12.75" customHeight="1" x14ac:dyDescent="0.2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</row>
    <row r="600" spans="1:11" ht="12.75" customHeight="1" x14ac:dyDescent="0.2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</row>
    <row r="601" spans="1:11" ht="12.75" customHeight="1" x14ac:dyDescent="0.2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</row>
    <row r="602" spans="1:11" ht="12.75" customHeight="1" x14ac:dyDescent="0.2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</row>
    <row r="603" spans="1:11" ht="12.75" customHeight="1" x14ac:dyDescent="0.2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</row>
    <row r="604" spans="1:11" ht="12.75" customHeight="1" x14ac:dyDescent="0.2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</row>
    <row r="605" spans="1:11" ht="12.75" customHeight="1" x14ac:dyDescent="0.2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</row>
    <row r="606" spans="1:11" ht="12.75" customHeight="1" x14ac:dyDescent="0.2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</row>
    <row r="607" spans="1:11" ht="12.75" customHeight="1" x14ac:dyDescent="0.2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</row>
    <row r="608" spans="1:11" ht="12.75" customHeight="1" x14ac:dyDescent="0.2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</row>
    <row r="609" spans="1:11" ht="12.75" customHeight="1" x14ac:dyDescent="0.2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</row>
    <row r="610" spans="1:11" ht="12.75" customHeight="1" x14ac:dyDescent="0.2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</row>
    <row r="611" spans="1:11" ht="12.75" customHeight="1" x14ac:dyDescent="0.2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</row>
    <row r="612" spans="1:11" ht="12.75" customHeight="1" x14ac:dyDescent="0.2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</row>
    <row r="613" spans="1:11" ht="12.75" customHeight="1" x14ac:dyDescent="0.2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</row>
    <row r="614" spans="1:11" ht="12.75" customHeight="1" x14ac:dyDescent="0.2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</row>
    <row r="615" spans="1:11" ht="12.75" customHeight="1" x14ac:dyDescent="0.2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</row>
    <row r="616" spans="1:11" ht="12.75" customHeight="1" x14ac:dyDescent="0.2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</row>
    <row r="617" spans="1:11" ht="12.75" customHeight="1" x14ac:dyDescent="0.2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</row>
    <row r="618" spans="1:11" ht="12.75" customHeight="1" x14ac:dyDescent="0.2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</row>
    <row r="619" spans="1:11" ht="12.75" customHeight="1" x14ac:dyDescent="0.2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</row>
    <row r="620" spans="1:11" ht="12.75" customHeight="1" x14ac:dyDescent="0.2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</row>
    <row r="621" spans="1:11" ht="12.75" customHeight="1" x14ac:dyDescent="0.2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</row>
    <row r="622" spans="1:11" ht="12.75" customHeight="1" x14ac:dyDescent="0.2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</row>
    <row r="623" spans="1:11" ht="12.75" customHeight="1" x14ac:dyDescent="0.2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</row>
    <row r="624" spans="1:11" ht="12.75" customHeight="1" x14ac:dyDescent="0.2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</row>
    <row r="625" spans="1:11" ht="12.75" customHeight="1" x14ac:dyDescent="0.2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</row>
    <row r="626" spans="1:11" ht="12.75" customHeight="1" x14ac:dyDescent="0.2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</row>
    <row r="627" spans="1:11" ht="12.75" customHeight="1" x14ac:dyDescent="0.2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</row>
    <row r="628" spans="1:11" ht="12.75" customHeight="1" x14ac:dyDescent="0.2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</row>
    <row r="629" spans="1:11" ht="12.75" customHeight="1" x14ac:dyDescent="0.2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</row>
    <row r="630" spans="1:11" ht="12.75" customHeight="1" x14ac:dyDescent="0.2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</row>
    <row r="631" spans="1:11" ht="12.75" customHeight="1" x14ac:dyDescent="0.2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</row>
    <row r="632" spans="1:11" ht="12.75" customHeight="1" x14ac:dyDescent="0.2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</row>
    <row r="633" spans="1:11" ht="12.75" customHeight="1" x14ac:dyDescent="0.2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</row>
    <row r="634" spans="1:11" ht="12.75" customHeight="1" x14ac:dyDescent="0.2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</row>
    <row r="635" spans="1:11" ht="12.75" customHeight="1" x14ac:dyDescent="0.2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</row>
    <row r="636" spans="1:11" ht="12.75" customHeight="1" x14ac:dyDescent="0.2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</row>
    <row r="637" spans="1:11" ht="12.75" customHeight="1" x14ac:dyDescent="0.2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</row>
    <row r="638" spans="1:11" ht="12.75" customHeight="1" x14ac:dyDescent="0.2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</row>
    <row r="639" spans="1:11" ht="12.75" customHeight="1" x14ac:dyDescent="0.2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</row>
    <row r="640" spans="1:11" ht="12.75" customHeight="1" x14ac:dyDescent="0.2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</row>
    <row r="641" spans="1:11" ht="12.75" customHeight="1" x14ac:dyDescent="0.2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</row>
    <row r="642" spans="1:11" ht="12.75" customHeight="1" x14ac:dyDescent="0.2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</row>
    <row r="643" spans="1:11" ht="12.75" customHeight="1" x14ac:dyDescent="0.2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</row>
    <row r="644" spans="1:11" ht="12.75" customHeight="1" x14ac:dyDescent="0.2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</row>
    <row r="645" spans="1:11" ht="12.75" customHeight="1" x14ac:dyDescent="0.2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</row>
    <row r="646" spans="1:11" ht="12.75" customHeight="1" x14ac:dyDescent="0.2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</row>
    <row r="647" spans="1:11" ht="12.75" customHeight="1" x14ac:dyDescent="0.2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</row>
    <row r="648" spans="1:11" ht="12.75" customHeight="1" x14ac:dyDescent="0.2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</row>
    <row r="649" spans="1:11" ht="12.75" customHeight="1" x14ac:dyDescent="0.2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</row>
    <row r="650" spans="1:11" ht="12.75" customHeight="1" x14ac:dyDescent="0.2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</row>
    <row r="651" spans="1:11" ht="12.75" customHeight="1" x14ac:dyDescent="0.2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</row>
    <row r="652" spans="1:11" ht="12.75" customHeight="1" x14ac:dyDescent="0.2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</row>
    <row r="653" spans="1:11" ht="12.75" customHeight="1" x14ac:dyDescent="0.2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</row>
    <row r="654" spans="1:11" ht="12.75" customHeight="1" x14ac:dyDescent="0.2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</row>
    <row r="655" spans="1:11" ht="12.75" customHeight="1" x14ac:dyDescent="0.2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</row>
    <row r="656" spans="1:11" ht="12.75" customHeight="1" x14ac:dyDescent="0.2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</row>
    <row r="657" spans="1:11" ht="12.75" customHeight="1" x14ac:dyDescent="0.2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</row>
    <row r="658" spans="1:11" ht="12.75" customHeight="1" x14ac:dyDescent="0.2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</row>
    <row r="659" spans="1:11" ht="12.75" customHeight="1" x14ac:dyDescent="0.2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</row>
    <row r="660" spans="1:11" ht="12.75" customHeight="1" x14ac:dyDescent="0.2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</row>
    <row r="661" spans="1:11" ht="12.75" customHeight="1" x14ac:dyDescent="0.2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</row>
    <row r="662" spans="1:11" ht="12.75" customHeight="1" x14ac:dyDescent="0.2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</row>
    <row r="663" spans="1:11" ht="12.75" customHeight="1" x14ac:dyDescent="0.2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</row>
    <row r="664" spans="1:11" ht="12.75" customHeight="1" x14ac:dyDescent="0.2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</row>
    <row r="665" spans="1:11" ht="12.75" customHeight="1" x14ac:dyDescent="0.2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</row>
    <row r="666" spans="1:11" ht="12.75" customHeight="1" x14ac:dyDescent="0.2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</row>
    <row r="667" spans="1:11" ht="12.75" customHeight="1" x14ac:dyDescent="0.2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</row>
    <row r="668" spans="1:11" ht="12.75" customHeight="1" x14ac:dyDescent="0.2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</row>
    <row r="669" spans="1:11" ht="12.75" customHeight="1" x14ac:dyDescent="0.2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</row>
    <row r="670" spans="1:11" ht="12.75" customHeight="1" x14ac:dyDescent="0.2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</row>
    <row r="671" spans="1:11" ht="12.75" customHeight="1" x14ac:dyDescent="0.2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</row>
    <row r="672" spans="1:11" ht="12.75" customHeight="1" x14ac:dyDescent="0.2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</row>
    <row r="673" spans="1:11" ht="12.75" customHeight="1" x14ac:dyDescent="0.2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</row>
    <row r="674" spans="1:11" ht="12.75" customHeight="1" x14ac:dyDescent="0.2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</row>
    <row r="675" spans="1:11" ht="12.75" customHeight="1" x14ac:dyDescent="0.2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</row>
    <row r="676" spans="1:11" ht="12.75" customHeight="1" x14ac:dyDescent="0.2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</row>
    <row r="677" spans="1:11" ht="12.75" customHeight="1" x14ac:dyDescent="0.2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</row>
    <row r="678" spans="1:11" ht="12.75" customHeight="1" x14ac:dyDescent="0.2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</row>
    <row r="679" spans="1:11" ht="12.75" customHeight="1" x14ac:dyDescent="0.2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</row>
    <row r="680" spans="1:11" ht="12.75" customHeight="1" x14ac:dyDescent="0.2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</row>
    <row r="681" spans="1:11" ht="12.75" customHeight="1" x14ac:dyDescent="0.2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</row>
    <row r="682" spans="1:11" ht="12.75" customHeight="1" x14ac:dyDescent="0.2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</row>
    <row r="683" spans="1:11" ht="12.75" customHeight="1" x14ac:dyDescent="0.2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</row>
    <row r="684" spans="1:11" ht="12.75" customHeight="1" x14ac:dyDescent="0.2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</row>
    <row r="685" spans="1:11" ht="12.75" customHeight="1" x14ac:dyDescent="0.2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</row>
    <row r="686" spans="1:11" ht="12.75" customHeight="1" x14ac:dyDescent="0.2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</row>
    <row r="687" spans="1:11" ht="12.75" customHeight="1" x14ac:dyDescent="0.2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</row>
    <row r="688" spans="1:11" ht="12.75" customHeight="1" x14ac:dyDescent="0.2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</row>
    <row r="689" spans="1:11" ht="12.75" customHeight="1" x14ac:dyDescent="0.2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</row>
    <row r="690" spans="1:11" ht="12.75" customHeight="1" x14ac:dyDescent="0.2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</row>
    <row r="691" spans="1:11" ht="12.75" customHeight="1" x14ac:dyDescent="0.2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</row>
    <row r="692" spans="1:11" ht="12.75" customHeight="1" x14ac:dyDescent="0.2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</row>
    <row r="693" spans="1:11" ht="12.75" customHeight="1" x14ac:dyDescent="0.2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</row>
    <row r="694" spans="1:11" ht="12.75" customHeight="1" x14ac:dyDescent="0.2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</row>
    <row r="695" spans="1:11" ht="12.75" customHeight="1" x14ac:dyDescent="0.2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</row>
    <row r="696" spans="1:11" ht="12.75" customHeight="1" x14ac:dyDescent="0.2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</row>
    <row r="697" spans="1:11" ht="12.75" customHeight="1" x14ac:dyDescent="0.2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</row>
    <row r="698" spans="1:11" ht="12.75" customHeight="1" x14ac:dyDescent="0.2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</row>
    <row r="699" spans="1:11" ht="12.75" customHeight="1" x14ac:dyDescent="0.2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</row>
    <row r="700" spans="1:11" ht="12.75" customHeight="1" x14ac:dyDescent="0.2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</row>
    <row r="701" spans="1:11" ht="12.75" customHeight="1" x14ac:dyDescent="0.2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</row>
    <row r="702" spans="1:11" ht="12.75" customHeight="1" x14ac:dyDescent="0.2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</row>
    <row r="703" spans="1:11" ht="12.75" customHeight="1" x14ac:dyDescent="0.2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</row>
    <row r="704" spans="1:11" ht="12.75" customHeight="1" x14ac:dyDescent="0.2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</row>
    <row r="705" spans="1:11" ht="12.75" customHeight="1" x14ac:dyDescent="0.2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</row>
    <row r="706" spans="1:11" ht="12.75" customHeight="1" x14ac:dyDescent="0.2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</row>
    <row r="707" spans="1:11" ht="12.75" customHeight="1" x14ac:dyDescent="0.2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</row>
    <row r="708" spans="1:11" ht="12.75" customHeight="1" x14ac:dyDescent="0.2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</row>
    <row r="709" spans="1:11" ht="12.75" customHeight="1" x14ac:dyDescent="0.2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</row>
    <row r="710" spans="1:11" ht="12.75" customHeight="1" x14ac:dyDescent="0.2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</row>
    <row r="711" spans="1:11" ht="12.75" customHeight="1" x14ac:dyDescent="0.2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</row>
    <row r="712" spans="1:11" ht="12.75" customHeight="1" x14ac:dyDescent="0.2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</row>
    <row r="713" spans="1:11" ht="12.75" customHeight="1" x14ac:dyDescent="0.2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</row>
    <row r="714" spans="1:11" ht="12.75" customHeight="1" x14ac:dyDescent="0.2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</row>
    <row r="715" spans="1:11" ht="12.75" customHeight="1" x14ac:dyDescent="0.2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</row>
    <row r="716" spans="1:11" ht="12.75" customHeight="1" x14ac:dyDescent="0.2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</row>
    <row r="717" spans="1:11" ht="12.75" customHeight="1" x14ac:dyDescent="0.2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</row>
    <row r="718" spans="1:11" ht="12.75" customHeight="1" x14ac:dyDescent="0.2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</row>
    <row r="719" spans="1:11" ht="12.75" customHeight="1" x14ac:dyDescent="0.2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</row>
    <row r="720" spans="1:11" ht="12.75" customHeight="1" x14ac:dyDescent="0.2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</row>
    <row r="721" spans="1:11" ht="12.75" customHeight="1" x14ac:dyDescent="0.2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</row>
    <row r="722" spans="1:11" ht="12.75" customHeight="1" x14ac:dyDescent="0.2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</row>
    <row r="723" spans="1:11" ht="12.75" customHeight="1" x14ac:dyDescent="0.2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</row>
    <row r="724" spans="1:11" ht="12.75" customHeight="1" x14ac:dyDescent="0.2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</row>
    <row r="725" spans="1:11" ht="12.75" customHeight="1" x14ac:dyDescent="0.2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</row>
    <row r="726" spans="1:11" ht="12.75" customHeight="1" x14ac:dyDescent="0.2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</row>
    <row r="727" spans="1:11" ht="12.75" customHeight="1" x14ac:dyDescent="0.2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</row>
    <row r="728" spans="1:11" ht="12.75" customHeight="1" x14ac:dyDescent="0.2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</row>
    <row r="729" spans="1:11" ht="12.75" customHeight="1" x14ac:dyDescent="0.2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</row>
    <row r="730" spans="1:11" ht="12.75" customHeight="1" x14ac:dyDescent="0.2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</row>
    <row r="731" spans="1:11" ht="12.75" customHeight="1" x14ac:dyDescent="0.2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</row>
    <row r="732" spans="1:11" ht="12.75" customHeight="1" x14ac:dyDescent="0.2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</row>
    <row r="733" spans="1:11" ht="12.75" customHeight="1" x14ac:dyDescent="0.2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</row>
    <row r="734" spans="1:11" ht="12.75" customHeight="1" x14ac:dyDescent="0.2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</row>
    <row r="735" spans="1:11" ht="12.75" customHeight="1" x14ac:dyDescent="0.2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</row>
    <row r="736" spans="1:11" ht="12.75" customHeight="1" x14ac:dyDescent="0.2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</row>
    <row r="737" spans="1:11" ht="12.75" customHeight="1" x14ac:dyDescent="0.2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</row>
    <row r="738" spans="1:11" ht="12.75" customHeight="1" x14ac:dyDescent="0.2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</row>
    <row r="739" spans="1:11" ht="12.75" customHeight="1" x14ac:dyDescent="0.2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</row>
    <row r="740" spans="1:11" ht="12.75" customHeight="1" x14ac:dyDescent="0.2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</row>
    <row r="741" spans="1:11" ht="12.75" customHeight="1" x14ac:dyDescent="0.2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</row>
    <row r="742" spans="1:11" ht="12.75" customHeight="1" x14ac:dyDescent="0.2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</row>
    <row r="743" spans="1:11" ht="12.75" customHeight="1" x14ac:dyDescent="0.2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</row>
    <row r="744" spans="1:11" ht="12.75" customHeight="1" x14ac:dyDescent="0.2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</row>
    <row r="745" spans="1:11" ht="12.75" customHeight="1" x14ac:dyDescent="0.2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</row>
    <row r="746" spans="1:11" ht="12.75" customHeight="1" x14ac:dyDescent="0.2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</row>
    <row r="747" spans="1:11" ht="12.75" customHeight="1" x14ac:dyDescent="0.2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</row>
    <row r="748" spans="1:11" ht="12.75" customHeight="1" x14ac:dyDescent="0.2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</row>
    <row r="749" spans="1:11" ht="12.75" customHeight="1" x14ac:dyDescent="0.2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</row>
    <row r="750" spans="1:11" ht="12.75" customHeight="1" x14ac:dyDescent="0.2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</row>
    <row r="751" spans="1:11" ht="12.75" customHeight="1" x14ac:dyDescent="0.2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</row>
    <row r="752" spans="1:11" ht="12.75" customHeight="1" x14ac:dyDescent="0.2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</row>
    <row r="753" spans="1:11" ht="12.75" customHeight="1" x14ac:dyDescent="0.2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</row>
    <row r="754" spans="1:11" ht="12.75" customHeight="1" x14ac:dyDescent="0.2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</row>
    <row r="755" spans="1:11" ht="12.75" customHeight="1" x14ac:dyDescent="0.2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</row>
    <row r="756" spans="1:11" ht="12.75" customHeight="1" x14ac:dyDescent="0.2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</row>
    <row r="757" spans="1:11" ht="12.75" customHeight="1" x14ac:dyDescent="0.2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</row>
    <row r="758" spans="1:11" ht="12.75" customHeight="1" x14ac:dyDescent="0.2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</row>
    <row r="759" spans="1:11" ht="12.75" customHeight="1" x14ac:dyDescent="0.2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</row>
    <row r="760" spans="1:11" ht="12.75" customHeight="1" x14ac:dyDescent="0.2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</row>
    <row r="761" spans="1:11" ht="12.75" customHeight="1" x14ac:dyDescent="0.2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</row>
    <row r="762" spans="1:11" ht="12.75" customHeight="1" x14ac:dyDescent="0.2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</row>
    <row r="763" spans="1:11" ht="12.75" customHeight="1" x14ac:dyDescent="0.2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</row>
    <row r="764" spans="1:11" ht="12.75" customHeight="1" x14ac:dyDescent="0.2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</row>
    <row r="765" spans="1:11" ht="12.75" customHeight="1" x14ac:dyDescent="0.2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</row>
    <row r="766" spans="1:11" ht="12.75" customHeight="1" x14ac:dyDescent="0.2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</row>
    <row r="767" spans="1:11" ht="12.75" customHeight="1" x14ac:dyDescent="0.2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</row>
    <row r="768" spans="1:11" ht="12.75" customHeight="1" x14ac:dyDescent="0.2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</row>
    <row r="769" spans="1:11" ht="12.75" customHeight="1" x14ac:dyDescent="0.2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</row>
    <row r="770" spans="1:11" ht="12.75" customHeight="1" x14ac:dyDescent="0.2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</row>
    <row r="771" spans="1:11" ht="12.75" customHeight="1" x14ac:dyDescent="0.2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</row>
    <row r="772" spans="1:11" ht="12.75" customHeight="1" x14ac:dyDescent="0.2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</row>
    <row r="773" spans="1:11" ht="12.75" customHeight="1" x14ac:dyDescent="0.2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</row>
    <row r="774" spans="1:11" ht="12.75" customHeight="1" x14ac:dyDescent="0.2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</row>
    <row r="775" spans="1:11" ht="12.75" customHeight="1" x14ac:dyDescent="0.2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</row>
    <row r="776" spans="1:11" ht="12.75" customHeight="1" x14ac:dyDescent="0.2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</row>
    <row r="777" spans="1:11" ht="12.75" customHeight="1" x14ac:dyDescent="0.2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</row>
    <row r="778" spans="1:11" ht="12.75" customHeight="1" x14ac:dyDescent="0.2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</row>
    <row r="779" spans="1:11" ht="12.75" customHeight="1" x14ac:dyDescent="0.2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</row>
    <row r="780" spans="1:11" ht="12.75" customHeight="1" x14ac:dyDescent="0.2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</row>
    <row r="781" spans="1:11" ht="12.75" customHeight="1" x14ac:dyDescent="0.2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</row>
    <row r="782" spans="1:11" ht="12.75" customHeight="1" x14ac:dyDescent="0.2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</row>
    <row r="783" spans="1:11" ht="12.75" customHeight="1" x14ac:dyDescent="0.2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</row>
    <row r="784" spans="1:11" ht="12.75" customHeight="1" x14ac:dyDescent="0.2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</row>
    <row r="785" spans="1:11" ht="12.75" customHeight="1" x14ac:dyDescent="0.2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</row>
    <row r="786" spans="1:11" ht="12.75" customHeight="1" x14ac:dyDescent="0.2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</row>
    <row r="787" spans="1:11" ht="12.75" customHeight="1" x14ac:dyDescent="0.2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</row>
    <row r="788" spans="1:11" ht="12.75" customHeight="1" x14ac:dyDescent="0.2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</row>
    <row r="789" spans="1:11" ht="12.75" customHeight="1" x14ac:dyDescent="0.2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</row>
    <row r="790" spans="1:11" ht="12.75" customHeight="1" x14ac:dyDescent="0.2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</row>
    <row r="791" spans="1:11" ht="12.75" customHeight="1" x14ac:dyDescent="0.2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</row>
    <row r="792" spans="1:11" ht="12.75" customHeight="1" x14ac:dyDescent="0.2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</row>
    <row r="793" spans="1:11" ht="12.75" customHeight="1" x14ac:dyDescent="0.2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</row>
    <row r="794" spans="1:11" ht="12.75" customHeight="1" x14ac:dyDescent="0.2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</row>
    <row r="795" spans="1:11" ht="12.75" customHeight="1" x14ac:dyDescent="0.2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</row>
    <row r="796" spans="1:11" ht="12.75" customHeight="1" x14ac:dyDescent="0.2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</row>
    <row r="797" spans="1:11" ht="12.75" customHeight="1" x14ac:dyDescent="0.2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</row>
    <row r="798" spans="1:11" ht="12.75" customHeight="1" x14ac:dyDescent="0.2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</row>
    <row r="799" spans="1:11" ht="12.75" customHeight="1" x14ac:dyDescent="0.2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</row>
    <row r="800" spans="1:11" ht="12.75" customHeight="1" x14ac:dyDescent="0.2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</row>
    <row r="801" spans="1:11" ht="12.75" customHeight="1" x14ac:dyDescent="0.2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</row>
    <row r="802" spans="1:11" ht="12.75" customHeight="1" x14ac:dyDescent="0.2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</row>
    <row r="803" spans="1:11" ht="12.75" customHeight="1" x14ac:dyDescent="0.2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</row>
    <row r="804" spans="1:11" ht="12.75" customHeight="1" x14ac:dyDescent="0.2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</row>
    <row r="805" spans="1:11" ht="12.75" customHeight="1" x14ac:dyDescent="0.2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</row>
    <row r="806" spans="1:11" ht="12.75" customHeight="1" x14ac:dyDescent="0.2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</row>
    <row r="807" spans="1:11" ht="12.75" customHeight="1" x14ac:dyDescent="0.2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</row>
    <row r="808" spans="1:11" ht="12.75" customHeight="1" x14ac:dyDescent="0.2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</row>
    <row r="809" spans="1:11" ht="12.75" customHeight="1" x14ac:dyDescent="0.2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</row>
    <row r="810" spans="1:11" ht="12.75" customHeight="1" x14ac:dyDescent="0.2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</row>
    <row r="811" spans="1:11" ht="12.75" customHeight="1" x14ac:dyDescent="0.2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</row>
    <row r="812" spans="1:11" ht="12.75" customHeight="1" x14ac:dyDescent="0.2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</row>
    <row r="813" spans="1:11" ht="12.75" customHeight="1" x14ac:dyDescent="0.2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</row>
    <row r="814" spans="1:11" ht="12.75" customHeight="1" x14ac:dyDescent="0.2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</row>
    <row r="815" spans="1:11" ht="12.75" customHeight="1" x14ac:dyDescent="0.2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</row>
    <row r="816" spans="1:11" ht="12.75" customHeight="1" x14ac:dyDescent="0.2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</row>
    <row r="817" spans="1:11" ht="12.75" customHeight="1" x14ac:dyDescent="0.2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</row>
    <row r="818" spans="1:11" ht="12.75" customHeight="1" x14ac:dyDescent="0.2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</row>
    <row r="819" spans="1:11" ht="12.75" customHeight="1" x14ac:dyDescent="0.2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</row>
    <row r="820" spans="1:11" ht="12.75" customHeight="1" x14ac:dyDescent="0.2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</row>
    <row r="821" spans="1:11" ht="12.75" customHeight="1" x14ac:dyDescent="0.2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</row>
    <row r="822" spans="1:11" ht="12.75" customHeight="1" x14ac:dyDescent="0.2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</row>
    <row r="823" spans="1:11" ht="12.75" customHeight="1" x14ac:dyDescent="0.2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</row>
    <row r="824" spans="1:11" ht="12.75" customHeight="1" x14ac:dyDescent="0.2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</row>
    <row r="825" spans="1:11" ht="12.75" customHeight="1" x14ac:dyDescent="0.2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</row>
    <row r="826" spans="1:11" ht="12.75" customHeight="1" x14ac:dyDescent="0.2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</row>
    <row r="827" spans="1:11" ht="12.75" customHeight="1" x14ac:dyDescent="0.2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</row>
    <row r="828" spans="1:11" ht="12.75" customHeight="1" x14ac:dyDescent="0.2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</row>
    <row r="829" spans="1:11" ht="12.75" customHeight="1" x14ac:dyDescent="0.2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</row>
    <row r="830" spans="1:11" ht="12.75" customHeight="1" x14ac:dyDescent="0.2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</row>
    <row r="831" spans="1:11" ht="12.75" customHeight="1" x14ac:dyDescent="0.2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</row>
    <row r="832" spans="1:11" ht="12.75" customHeight="1" x14ac:dyDescent="0.2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</row>
    <row r="833" spans="1:11" ht="12.75" customHeight="1" x14ac:dyDescent="0.2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</row>
    <row r="834" spans="1:11" ht="12.75" customHeight="1" x14ac:dyDescent="0.2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</row>
    <row r="835" spans="1:11" ht="12.75" customHeight="1" x14ac:dyDescent="0.2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</row>
    <row r="836" spans="1:11" ht="12.75" customHeight="1" x14ac:dyDescent="0.2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</row>
    <row r="837" spans="1:11" ht="12.75" customHeight="1" x14ac:dyDescent="0.2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</row>
    <row r="838" spans="1:11" ht="12.75" customHeight="1" x14ac:dyDescent="0.2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</row>
    <row r="839" spans="1:11" ht="12.75" customHeight="1" x14ac:dyDescent="0.2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</row>
    <row r="840" spans="1:11" ht="12.75" customHeight="1" x14ac:dyDescent="0.2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</row>
    <row r="841" spans="1:11" ht="12.75" customHeight="1" x14ac:dyDescent="0.2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</row>
    <row r="842" spans="1:11" ht="12.75" customHeight="1" x14ac:dyDescent="0.2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</row>
    <row r="843" spans="1:11" ht="12.75" customHeight="1" x14ac:dyDescent="0.2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</row>
    <row r="844" spans="1:11" ht="12.75" customHeight="1" x14ac:dyDescent="0.2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</row>
    <row r="845" spans="1:11" ht="12.75" customHeight="1" x14ac:dyDescent="0.2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</row>
    <row r="846" spans="1:11" ht="12.75" customHeight="1" x14ac:dyDescent="0.2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</row>
    <row r="847" spans="1:11" ht="12.75" customHeight="1" x14ac:dyDescent="0.2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</row>
    <row r="848" spans="1:11" ht="12.75" customHeight="1" x14ac:dyDescent="0.2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</row>
    <row r="849" spans="1:11" ht="12.75" customHeight="1" x14ac:dyDescent="0.2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</row>
    <row r="850" spans="1:11" ht="12.75" customHeight="1" x14ac:dyDescent="0.2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</row>
    <row r="851" spans="1:11" ht="12.75" customHeight="1" x14ac:dyDescent="0.2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</row>
    <row r="852" spans="1:11" ht="12.75" customHeight="1" x14ac:dyDescent="0.2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</row>
    <row r="853" spans="1:11" ht="12.75" customHeight="1" x14ac:dyDescent="0.2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</row>
    <row r="854" spans="1:11" ht="12.75" customHeight="1" x14ac:dyDescent="0.2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</row>
    <row r="855" spans="1:11" ht="12.75" customHeight="1" x14ac:dyDescent="0.2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</row>
    <row r="856" spans="1:11" ht="12.75" customHeight="1" x14ac:dyDescent="0.2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</row>
    <row r="857" spans="1:11" ht="12.75" customHeight="1" x14ac:dyDescent="0.2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</row>
    <row r="858" spans="1:11" ht="12.75" customHeight="1" x14ac:dyDescent="0.2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</row>
    <row r="859" spans="1:11" ht="12.75" customHeight="1" x14ac:dyDescent="0.2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</row>
    <row r="860" spans="1:11" ht="12.75" customHeight="1" x14ac:dyDescent="0.2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</row>
    <row r="861" spans="1:11" ht="12.75" customHeight="1" x14ac:dyDescent="0.2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</row>
    <row r="862" spans="1:11" ht="12.75" customHeight="1" x14ac:dyDescent="0.2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</row>
    <row r="863" spans="1:11" ht="12.75" customHeight="1" x14ac:dyDescent="0.2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</row>
    <row r="864" spans="1:11" ht="12.75" customHeight="1" x14ac:dyDescent="0.2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</row>
    <row r="865" spans="1:11" ht="12.75" customHeight="1" x14ac:dyDescent="0.2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</row>
    <row r="866" spans="1:11" ht="12.75" customHeight="1" x14ac:dyDescent="0.2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</row>
    <row r="867" spans="1:11" ht="12.75" customHeight="1" x14ac:dyDescent="0.2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</row>
    <row r="868" spans="1:11" ht="12.75" customHeight="1" x14ac:dyDescent="0.2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</row>
    <row r="869" spans="1:11" ht="12.75" customHeight="1" x14ac:dyDescent="0.2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</row>
    <row r="870" spans="1:11" ht="12.75" customHeight="1" x14ac:dyDescent="0.2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</row>
    <row r="871" spans="1:11" ht="12.75" customHeight="1" x14ac:dyDescent="0.2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</row>
    <row r="872" spans="1:11" ht="12.75" customHeight="1" x14ac:dyDescent="0.2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</row>
    <row r="873" spans="1:11" ht="12.75" customHeight="1" x14ac:dyDescent="0.2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</row>
    <row r="874" spans="1:11" ht="12.75" customHeight="1" x14ac:dyDescent="0.2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</row>
    <row r="875" spans="1:11" ht="12.75" customHeight="1" x14ac:dyDescent="0.2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</row>
    <row r="876" spans="1:11" ht="12.75" customHeight="1" x14ac:dyDescent="0.2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</row>
    <row r="877" spans="1:11" ht="12.75" customHeight="1" x14ac:dyDescent="0.2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</row>
    <row r="878" spans="1:11" ht="12.75" customHeight="1" x14ac:dyDescent="0.2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</row>
    <row r="879" spans="1:11" ht="12.75" customHeight="1" x14ac:dyDescent="0.2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</row>
    <row r="880" spans="1:11" ht="12.75" customHeight="1" x14ac:dyDescent="0.2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</row>
    <row r="881" spans="1:11" ht="12.75" customHeight="1" x14ac:dyDescent="0.2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</row>
    <row r="882" spans="1:11" ht="12.75" customHeight="1" x14ac:dyDescent="0.2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</row>
    <row r="883" spans="1:11" ht="12.75" customHeight="1" x14ac:dyDescent="0.2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</row>
    <row r="884" spans="1:11" ht="12.75" customHeight="1" x14ac:dyDescent="0.2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</row>
    <row r="885" spans="1:11" ht="12.75" customHeight="1" x14ac:dyDescent="0.2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</row>
    <row r="886" spans="1:11" ht="12.75" customHeight="1" x14ac:dyDescent="0.2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</row>
    <row r="887" spans="1:11" ht="12.75" customHeight="1" x14ac:dyDescent="0.2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</row>
    <row r="888" spans="1:11" ht="12.75" customHeight="1" x14ac:dyDescent="0.2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</row>
    <row r="889" spans="1:11" ht="12.75" customHeight="1" x14ac:dyDescent="0.2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</row>
    <row r="890" spans="1:11" ht="12.75" customHeight="1" x14ac:dyDescent="0.2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</row>
    <row r="891" spans="1:11" ht="12.75" customHeight="1" x14ac:dyDescent="0.2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</row>
    <row r="892" spans="1:11" ht="12.75" customHeight="1" x14ac:dyDescent="0.2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</row>
    <row r="893" spans="1:11" ht="12.75" customHeight="1" x14ac:dyDescent="0.2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</row>
    <row r="894" spans="1:11" ht="12.75" customHeight="1" x14ac:dyDescent="0.2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</row>
    <row r="895" spans="1:11" ht="12.75" customHeight="1" x14ac:dyDescent="0.2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</row>
    <row r="896" spans="1:11" ht="12.75" customHeight="1" x14ac:dyDescent="0.2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</row>
    <row r="897" spans="1:11" ht="12.75" customHeight="1" x14ac:dyDescent="0.2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</row>
    <row r="898" spans="1:11" ht="12.75" customHeight="1" x14ac:dyDescent="0.2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</row>
    <row r="899" spans="1:11" ht="12.75" customHeight="1" x14ac:dyDescent="0.2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</row>
    <row r="900" spans="1:11" ht="12.75" customHeight="1" x14ac:dyDescent="0.2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</row>
    <row r="901" spans="1:11" ht="12.75" customHeight="1" x14ac:dyDescent="0.2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</row>
    <row r="902" spans="1:11" ht="12.75" customHeight="1" x14ac:dyDescent="0.2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</row>
    <row r="903" spans="1:11" ht="12.75" customHeight="1" x14ac:dyDescent="0.2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</row>
    <row r="904" spans="1:11" ht="12.75" customHeight="1" x14ac:dyDescent="0.2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</row>
    <row r="905" spans="1:11" ht="12.75" customHeight="1" x14ac:dyDescent="0.2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</row>
    <row r="906" spans="1:11" ht="12.75" customHeight="1" x14ac:dyDescent="0.2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</row>
    <row r="907" spans="1:11" ht="12.75" customHeight="1" x14ac:dyDescent="0.2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</row>
    <row r="908" spans="1:11" ht="12.75" customHeight="1" x14ac:dyDescent="0.2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</row>
    <row r="909" spans="1:11" ht="12.75" customHeight="1" x14ac:dyDescent="0.2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</row>
    <row r="910" spans="1:11" ht="12.75" customHeight="1" x14ac:dyDescent="0.2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</row>
    <row r="911" spans="1:11" ht="12.75" customHeight="1" x14ac:dyDescent="0.2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</row>
    <row r="912" spans="1:11" ht="12.75" customHeight="1" x14ac:dyDescent="0.2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</row>
    <row r="913" spans="1:11" ht="12.75" customHeight="1" x14ac:dyDescent="0.2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</row>
    <row r="914" spans="1:11" ht="12.75" customHeight="1" x14ac:dyDescent="0.2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</row>
    <row r="915" spans="1:11" ht="12.75" customHeight="1" x14ac:dyDescent="0.2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</row>
    <row r="916" spans="1:11" ht="12.75" customHeight="1" x14ac:dyDescent="0.2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</row>
    <row r="917" spans="1:11" ht="12.75" customHeight="1" x14ac:dyDescent="0.2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</row>
    <row r="918" spans="1:11" ht="12.75" customHeight="1" x14ac:dyDescent="0.2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</row>
    <row r="919" spans="1:11" ht="12.75" customHeight="1" x14ac:dyDescent="0.2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</row>
    <row r="920" spans="1:11" ht="12.75" customHeight="1" x14ac:dyDescent="0.2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</row>
    <row r="921" spans="1:11" ht="12.75" customHeight="1" x14ac:dyDescent="0.2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</row>
    <row r="922" spans="1:11" ht="12.75" customHeight="1" x14ac:dyDescent="0.2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</row>
    <row r="923" spans="1:11" ht="12.75" customHeight="1" x14ac:dyDescent="0.2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</row>
    <row r="924" spans="1:11" ht="12.75" customHeight="1" x14ac:dyDescent="0.2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</row>
    <row r="925" spans="1:11" ht="12.75" customHeight="1" x14ac:dyDescent="0.2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</row>
    <row r="926" spans="1:11" ht="12.75" customHeight="1" x14ac:dyDescent="0.2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</row>
    <row r="927" spans="1:11" ht="12.75" customHeight="1" x14ac:dyDescent="0.2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</row>
    <row r="928" spans="1:11" ht="12.75" customHeight="1" x14ac:dyDescent="0.2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</row>
    <row r="929" spans="1:11" ht="12.75" customHeight="1" x14ac:dyDescent="0.2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</row>
    <row r="930" spans="1:11" ht="12.75" customHeight="1" x14ac:dyDescent="0.2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</row>
    <row r="931" spans="1:11" ht="12.75" customHeight="1" x14ac:dyDescent="0.2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</row>
    <row r="932" spans="1:11" ht="12.75" customHeight="1" x14ac:dyDescent="0.2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</row>
    <row r="933" spans="1:11" ht="12.75" customHeight="1" x14ac:dyDescent="0.2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</row>
    <row r="934" spans="1:11" ht="12.75" customHeight="1" x14ac:dyDescent="0.2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</row>
    <row r="935" spans="1:11" ht="12.75" customHeight="1" x14ac:dyDescent="0.2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</row>
    <row r="936" spans="1:11" ht="12.75" customHeight="1" x14ac:dyDescent="0.2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</row>
    <row r="937" spans="1:11" ht="12.75" customHeight="1" x14ac:dyDescent="0.2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</row>
    <row r="938" spans="1:11" ht="12.75" customHeight="1" x14ac:dyDescent="0.2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</row>
    <row r="939" spans="1:11" ht="12.75" customHeight="1" x14ac:dyDescent="0.2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</row>
    <row r="940" spans="1:11" ht="12.75" customHeight="1" x14ac:dyDescent="0.2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</row>
    <row r="941" spans="1:11" ht="12.75" customHeight="1" x14ac:dyDescent="0.2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</row>
    <row r="942" spans="1:11" ht="12.75" customHeight="1" x14ac:dyDescent="0.2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</row>
    <row r="943" spans="1:11" ht="12.75" customHeight="1" x14ac:dyDescent="0.2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</row>
    <row r="944" spans="1:11" ht="12.75" customHeight="1" x14ac:dyDescent="0.2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</row>
    <row r="945" spans="1:11" ht="12.75" customHeight="1" x14ac:dyDescent="0.2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</row>
    <row r="946" spans="1:11" ht="12.75" customHeight="1" x14ac:dyDescent="0.2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</row>
    <row r="947" spans="1:11" ht="12.75" customHeight="1" x14ac:dyDescent="0.2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</row>
    <row r="948" spans="1:11" ht="12.75" customHeight="1" x14ac:dyDescent="0.2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</row>
    <row r="949" spans="1:11" ht="12.75" customHeight="1" x14ac:dyDescent="0.2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</row>
    <row r="950" spans="1:11" ht="12.75" customHeight="1" x14ac:dyDescent="0.2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</row>
    <row r="951" spans="1:11" ht="12.75" customHeight="1" x14ac:dyDescent="0.2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</row>
    <row r="952" spans="1:11" ht="12.75" customHeight="1" x14ac:dyDescent="0.2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</row>
    <row r="953" spans="1:11" ht="12.75" customHeight="1" x14ac:dyDescent="0.2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</row>
    <row r="954" spans="1:11" ht="12.75" customHeight="1" x14ac:dyDescent="0.2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</row>
    <row r="955" spans="1:11" ht="12.75" customHeight="1" x14ac:dyDescent="0.2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</row>
    <row r="956" spans="1:11" ht="12.75" customHeight="1" x14ac:dyDescent="0.2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</row>
    <row r="957" spans="1:11" ht="12.75" customHeight="1" x14ac:dyDescent="0.2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</row>
    <row r="958" spans="1:11" ht="12.75" customHeight="1" x14ac:dyDescent="0.2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</row>
    <row r="959" spans="1:11" ht="12.75" customHeight="1" x14ac:dyDescent="0.2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</row>
    <row r="960" spans="1:11" ht="12.75" customHeight="1" x14ac:dyDescent="0.2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</row>
    <row r="961" spans="1:11" ht="12.75" customHeight="1" x14ac:dyDescent="0.2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</row>
    <row r="962" spans="1:11" ht="12.75" customHeight="1" x14ac:dyDescent="0.2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</row>
    <row r="963" spans="1:11" ht="12.75" customHeight="1" x14ac:dyDescent="0.2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</row>
    <row r="964" spans="1:11" ht="12.75" customHeight="1" x14ac:dyDescent="0.2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</row>
    <row r="965" spans="1:11" ht="12.75" customHeight="1" x14ac:dyDescent="0.2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</row>
    <row r="966" spans="1:11" ht="12.75" customHeight="1" x14ac:dyDescent="0.2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</row>
    <row r="967" spans="1:11" ht="12.75" customHeight="1" x14ac:dyDescent="0.2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</row>
    <row r="968" spans="1:11" ht="12.75" customHeight="1" x14ac:dyDescent="0.2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</row>
    <row r="969" spans="1:11" ht="12.75" customHeight="1" x14ac:dyDescent="0.2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</row>
    <row r="970" spans="1:11" ht="12.75" customHeight="1" x14ac:dyDescent="0.2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</row>
    <row r="971" spans="1:11" ht="12.75" customHeight="1" x14ac:dyDescent="0.2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</row>
    <row r="972" spans="1:11" ht="12.75" customHeight="1" x14ac:dyDescent="0.2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</row>
    <row r="973" spans="1:11" ht="12.75" customHeight="1" x14ac:dyDescent="0.2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</row>
    <row r="974" spans="1:11" ht="12.75" customHeight="1" x14ac:dyDescent="0.2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</row>
    <row r="975" spans="1:11" ht="12.75" customHeight="1" x14ac:dyDescent="0.2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</row>
    <row r="976" spans="1:11" ht="12.75" customHeight="1" x14ac:dyDescent="0.2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</row>
    <row r="977" spans="1:11" ht="12.75" customHeight="1" x14ac:dyDescent="0.2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</row>
    <row r="978" spans="1:11" ht="12.75" customHeight="1" x14ac:dyDescent="0.2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</row>
    <row r="979" spans="1:11" ht="12.75" customHeight="1" x14ac:dyDescent="0.2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</row>
    <row r="980" spans="1:11" ht="12.75" customHeight="1" x14ac:dyDescent="0.2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</row>
    <row r="981" spans="1:11" ht="12.75" customHeight="1" x14ac:dyDescent="0.2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</row>
    <row r="982" spans="1:11" ht="12.75" customHeight="1" x14ac:dyDescent="0.2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</row>
    <row r="983" spans="1:11" ht="12.75" customHeight="1" x14ac:dyDescent="0.2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</row>
    <row r="984" spans="1:11" ht="12.75" customHeight="1" x14ac:dyDescent="0.2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</row>
    <row r="985" spans="1:11" ht="12.75" customHeight="1" x14ac:dyDescent="0.2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</row>
    <row r="986" spans="1:11" ht="12.75" customHeight="1" x14ac:dyDescent="0.2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</row>
    <row r="987" spans="1:11" ht="12.75" customHeight="1" x14ac:dyDescent="0.2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</row>
    <row r="988" spans="1:11" ht="12.75" customHeight="1" x14ac:dyDescent="0.2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</row>
    <row r="989" spans="1:11" ht="12.75" customHeight="1" x14ac:dyDescent="0.2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</row>
    <row r="990" spans="1:11" ht="12.75" customHeight="1" x14ac:dyDescent="0.2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</row>
    <row r="991" spans="1:11" ht="12.75" customHeight="1" x14ac:dyDescent="0.2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</row>
    <row r="992" spans="1:11" ht="12.75" customHeight="1" x14ac:dyDescent="0.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</row>
    <row r="993" spans="1:11" ht="12.75" customHeight="1" x14ac:dyDescent="0.2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</row>
    <row r="994" spans="1:11" ht="12.75" customHeight="1" x14ac:dyDescent="0.2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</row>
    <row r="995" spans="1:11" ht="12.75" customHeight="1" x14ac:dyDescent="0.2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</row>
    <row r="996" spans="1:11" ht="12.75" customHeight="1" x14ac:dyDescent="0.2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</row>
    <row r="997" spans="1:11" ht="12.75" customHeight="1" x14ac:dyDescent="0.2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</row>
    <row r="998" spans="1:11" ht="12.75" customHeight="1" x14ac:dyDescent="0.2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</row>
    <row r="999" spans="1:11" ht="12.75" customHeight="1" x14ac:dyDescent="0.2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</row>
    <row r="1000" spans="1:11" ht="12.75" customHeight="1" x14ac:dyDescent="0.2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</row>
    <row r="1001" spans="1:11" ht="12.75" customHeight="1" x14ac:dyDescent="0.2">
      <c r="A1001" s="61"/>
      <c r="B1001" s="61"/>
      <c r="C1001" s="61"/>
      <c r="D1001" s="61"/>
      <c r="E1001" s="61"/>
      <c r="F1001" s="61"/>
      <c r="G1001" s="61"/>
      <c r="H1001" s="61"/>
      <c r="I1001" s="61"/>
      <c r="J1001" s="61"/>
      <c r="K1001" s="61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2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F37C-8F43-406F-AEFF-D657199BD062}">
  <dimension ref="A1:Z1001"/>
  <sheetViews>
    <sheetView topLeftCell="A40" zoomScale="150" zoomScaleNormal="150" workbookViewId="0">
      <selection activeCell="D43" sqref="D43"/>
    </sheetView>
  </sheetViews>
  <sheetFormatPr defaultColWidth="17.28515625" defaultRowHeight="15" customHeight="1" x14ac:dyDescent="0.2"/>
  <cols>
    <col min="1" max="1" width="2.7109375" style="62" customWidth="1"/>
    <col min="2" max="2" width="8.85546875" style="62" customWidth="1"/>
    <col min="3" max="3" width="15.42578125" style="62" customWidth="1"/>
    <col min="4" max="4" width="12.140625" style="62" customWidth="1"/>
    <col min="5" max="5" width="5.7109375" style="62" customWidth="1"/>
    <col min="6" max="6" width="8.7109375" style="62" customWidth="1"/>
    <col min="7" max="7" width="9.140625" style="62" customWidth="1"/>
    <col min="8" max="8" width="10" style="62" customWidth="1"/>
    <col min="9" max="9" width="1.7109375" style="62" customWidth="1"/>
    <col min="10" max="10" width="4.7109375" style="62" customWidth="1"/>
    <col min="11" max="11" width="10.140625" style="62" customWidth="1"/>
    <col min="12" max="26" width="6.7109375" style="62" customWidth="1"/>
    <col min="27" max="16384" width="17.28515625" style="62"/>
  </cols>
  <sheetData>
    <row r="1" spans="1:26" ht="38.25" customHeight="1" x14ac:dyDescent="0.25">
      <c r="A1" s="272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61"/>
    </row>
    <row r="2" spans="1:26" ht="16.5" customHeight="1" thickBot="1" x14ac:dyDescent="0.3">
      <c r="A2" s="63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ht="6" customHeight="1" x14ac:dyDescent="0.25">
      <c r="A3" s="66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12.75" customHeight="1" x14ac:dyDescent="0.2">
      <c r="A4" s="61"/>
      <c r="B4" s="168"/>
      <c r="C4" s="66" t="s">
        <v>4</v>
      </c>
      <c r="D4" s="163"/>
      <c r="E4" s="164"/>
      <c r="F4" s="181"/>
      <c r="G4" s="152"/>
      <c r="H4" s="66" t="s">
        <v>5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2.75" customHeight="1" x14ac:dyDescent="0.2">
      <c r="A5" s="61"/>
      <c r="B5" s="61"/>
      <c r="C5" s="67" t="s">
        <v>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5" customHeight="1" x14ac:dyDescent="0.2">
      <c r="A6" s="100" t="s">
        <v>102</v>
      </c>
      <c r="B6" s="61"/>
      <c r="C6" s="165" t="s">
        <v>132</v>
      </c>
      <c r="D6" s="166"/>
      <c r="E6" s="166"/>
      <c r="F6" s="166"/>
      <c r="G6" s="166"/>
      <c r="H6" s="167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2.75" customHeight="1" x14ac:dyDescent="0.2">
      <c r="A7" s="267" t="s">
        <v>152</v>
      </c>
      <c r="B7" s="273"/>
      <c r="C7" s="54"/>
      <c r="D7" s="54"/>
      <c r="E7" s="54"/>
      <c r="F7" s="54"/>
      <c r="G7" s="54"/>
      <c r="H7" s="54"/>
      <c r="I7" s="54"/>
      <c r="J7" s="54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25.5" customHeight="1" x14ac:dyDescent="0.2">
      <c r="A8" s="69"/>
      <c r="B8" s="70"/>
      <c r="C8" s="70"/>
      <c r="D8" s="71" t="s">
        <v>18</v>
      </c>
      <c r="E8" s="72" t="s">
        <v>19</v>
      </c>
      <c r="F8" s="72" t="s">
        <v>20</v>
      </c>
      <c r="G8" s="72" t="s">
        <v>21</v>
      </c>
      <c r="H8" s="72" t="s">
        <v>22</v>
      </c>
      <c r="I8" s="73"/>
      <c r="J8" s="73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2.75" customHeight="1" x14ac:dyDescent="0.2">
      <c r="A9" s="66" t="s">
        <v>120</v>
      </c>
      <c r="B9" s="61"/>
      <c r="C9" s="61"/>
      <c r="D9" s="169">
        <v>1450</v>
      </c>
      <c r="E9" s="74" t="s">
        <v>25</v>
      </c>
      <c r="F9" s="170">
        <v>232</v>
      </c>
      <c r="G9" s="75" t="s">
        <v>32</v>
      </c>
      <c r="H9" s="15">
        <f>D9*(F9/100)</f>
        <v>3363.9999999999995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4.5" customHeight="1" x14ac:dyDescent="0.2">
      <c r="A10" s="61"/>
      <c r="B10" s="61"/>
      <c r="C10" s="61"/>
      <c r="D10" s="66"/>
      <c r="E10" s="66"/>
      <c r="F10" s="66" t="s">
        <v>34</v>
      </c>
      <c r="G10" s="66"/>
      <c r="H10" s="7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2.75" customHeight="1" x14ac:dyDescent="0.2">
      <c r="A11" s="54" t="s">
        <v>35</v>
      </c>
      <c r="B11" s="54"/>
      <c r="C11" s="54"/>
      <c r="D11" s="54"/>
      <c r="E11" s="54"/>
      <c r="F11" s="54"/>
      <c r="G11" s="54"/>
      <c r="H11" s="55"/>
      <c r="I11" s="54"/>
      <c r="J11" s="54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12.75" customHeight="1" x14ac:dyDescent="0.2">
      <c r="A12" s="69"/>
      <c r="B12" s="70"/>
      <c r="C12" s="70"/>
      <c r="D12" s="72" t="s">
        <v>36</v>
      </c>
      <c r="E12" s="72" t="s">
        <v>37</v>
      </c>
      <c r="F12" s="72" t="s">
        <v>38</v>
      </c>
      <c r="G12" s="72" t="s">
        <v>39</v>
      </c>
      <c r="H12" s="72" t="s">
        <v>40</v>
      </c>
      <c r="I12" s="77"/>
      <c r="J12" s="77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2.75" customHeight="1" x14ac:dyDescent="0.2">
      <c r="A13" s="66" t="s">
        <v>41</v>
      </c>
      <c r="B13" s="161"/>
      <c r="C13" s="61"/>
      <c r="D13" s="66"/>
      <c r="E13" s="66"/>
      <c r="F13" s="66"/>
      <c r="G13" s="66"/>
      <c r="H13" s="66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 spans="1:26" ht="12.75" customHeight="1" x14ac:dyDescent="0.2">
      <c r="A14" s="61"/>
      <c r="B14" s="66" t="s">
        <v>43</v>
      </c>
      <c r="C14" s="66"/>
      <c r="D14" s="171">
        <v>400</v>
      </c>
      <c r="E14" s="74" t="s">
        <v>25</v>
      </c>
      <c r="F14" s="172">
        <v>478</v>
      </c>
      <c r="G14" s="75" t="s">
        <v>32</v>
      </c>
      <c r="H14" s="182">
        <f>D14*(F14/100)</f>
        <v>1912</v>
      </c>
      <c r="I14" s="78"/>
      <c r="J14" s="61"/>
      <c r="K14" s="61"/>
    </row>
    <row r="15" spans="1:26" ht="12.75" customHeight="1" x14ac:dyDescent="0.2">
      <c r="A15" s="61"/>
      <c r="B15" s="66" t="s">
        <v>45</v>
      </c>
      <c r="C15" s="66"/>
      <c r="D15" s="74"/>
      <c r="E15" s="74"/>
      <c r="F15" s="172">
        <v>5</v>
      </c>
      <c r="G15" s="74" t="s">
        <v>46</v>
      </c>
      <c r="H15" s="182">
        <f>F15</f>
        <v>5</v>
      </c>
      <c r="I15" s="78"/>
      <c r="J15" s="61"/>
      <c r="K15" s="61"/>
    </row>
    <row r="16" spans="1:26" ht="12.75" customHeight="1" x14ac:dyDescent="0.2">
      <c r="A16" s="61"/>
      <c r="B16" s="66" t="s">
        <v>47</v>
      </c>
      <c r="C16" s="66"/>
      <c r="D16" s="74"/>
      <c r="E16" s="74"/>
      <c r="F16" s="74"/>
      <c r="G16" s="74"/>
      <c r="H16" s="24">
        <f>SUM(H14:H15)</f>
        <v>1917</v>
      </c>
      <c r="I16" s="61"/>
      <c r="J16" s="61"/>
      <c r="K16" s="61"/>
    </row>
    <row r="17" spans="1:26" ht="12.75" customHeight="1" x14ac:dyDescent="0.2">
      <c r="A17" s="68" t="s">
        <v>48</v>
      </c>
      <c r="B17" s="79"/>
      <c r="C17" s="79"/>
      <c r="D17" s="79"/>
      <c r="E17" s="79"/>
      <c r="F17" s="79"/>
      <c r="G17" s="79"/>
      <c r="H17" s="79"/>
      <c r="I17" s="80"/>
      <c r="J17" s="79"/>
      <c r="K17" s="61"/>
    </row>
    <row r="18" spans="1:26" ht="12.75" customHeight="1" x14ac:dyDescent="0.2">
      <c r="A18" s="61"/>
      <c r="B18" s="66" t="s">
        <v>49</v>
      </c>
      <c r="C18" s="162"/>
      <c r="D18" s="173">
        <v>2.7</v>
      </c>
      <c r="E18" s="74" t="s">
        <v>50</v>
      </c>
      <c r="F18" s="66" t="s">
        <v>51</v>
      </c>
      <c r="G18" s="61"/>
      <c r="H18" s="183">
        <f>H19/D18</f>
        <v>388.88888888888886</v>
      </c>
      <c r="I18" s="61"/>
      <c r="J18" s="74" t="s">
        <v>52</v>
      </c>
      <c r="K18" s="61"/>
    </row>
    <row r="19" spans="1:26" ht="12.75" customHeight="1" x14ac:dyDescent="0.2">
      <c r="A19" s="61"/>
      <c r="B19" s="66" t="s">
        <v>53</v>
      </c>
      <c r="C19" s="81"/>
      <c r="D19" s="174">
        <v>7.6</v>
      </c>
      <c r="E19" s="74" t="s">
        <v>54</v>
      </c>
      <c r="F19" s="66" t="s">
        <v>55</v>
      </c>
      <c r="G19" s="81"/>
      <c r="H19" s="183">
        <f>D9-D14</f>
        <v>1050</v>
      </c>
      <c r="I19" s="61"/>
      <c r="J19" s="74" t="s">
        <v>56</v>
      </c>
      <c r="K19" s="61"/>
    </row>
    <row r="20" spans="1:26" ht="12.75" customHeight="1" x14ac:dyDescent="0.2">
      <c r="A20" s="54" t="s">
        <v>57</v>
      </c>
      <c r="B20" s="56"/>
      <c r="C20" s="56"/>
      <c r="D20" s="56"/>
      <c r="E20" s="56"/>
      <c r="F20" s="54"/>
      <c r="G20" s="56"/>
      <c r="H20" s="58"/>
      <c r="I20" s="56"/>
      <c r="J20" s="59"/>
      <c r="K20" s="61"/>
    </row>
    <row r="21" spans="1:26" ht="12.75" customHeight="1" x14ac:dyDescent="0.2">
      <c r="A21" s="82" t="s">
        <v>58</v>
      </c>
      <c r="B21" s="61"/>
      <c r="C21" s="83"/>
      <c r="D21" s="61"/>
      <c r="E21" s="61"/>
      <c r="F21" s="61"/>
      <c r="G21" s="61"/>
      <c r="H21" s="78"/>
      <c r="I21" s="61"/>
      <c r="J21" s="61"/>
      <c r="K21" s="61"/>
    </row>
    <row r="22" spans="1:26" ht="12.75" customHeight="1" x14ac:dyDescent="0.2">
      <c r="A22" s="61"/>
      <c r="B22" s="66" t="s">
        <v>59</v>
      </c>
      <c r="C22" s="66"/>
      <c r="D22" s="61"/>
      <c r="E22" s="61"/>
      <c r="F22" s="61"/>
      <c r="G22" s="61"/>
      <c r="H22" s="175">
        <v>1.92</v>
      </c>
      <c r="I22" s="78"/>
      <c r="J22" s="61"/>
      <c r="K22" s="61"/>
    </row>
    <row r="23" spans="1:26" ht="12.75" customHeight="1" x14ac:dyDescent="0.2">
      <c r="A23" s="61"/>
      <c r="B23" s="66" t="s">
        <v>60</v>
      </c>
      <c r="C23" s="61"/>
      <c r="D23" s="66"/>
      <c r="E23" s="61"/>
      <c r="F23" s="61"/>
      <c r="G23" s="66"/>
      <c r="H23" s="211">
        <v>747.7</v>
      </c>
      <c r="I23" s="78"/>
      <c r="J23" s="61"/>
      <c r="K23" s="61"/>
    </row>
    <row r="24" spans="1:26" ht="12.75" customHeight="1" x14ac:dyDescent="0.2">
      <c r="A24" s="61"/>
      <c r="B24" s="66" t="s">
        <v>61</v>
      </c>
      <c r="C24" s="61"/>
      <c r="D24" s="61"/>
      <c r="E24" s="61"/>
      <c r="F24" s="61"/>
      <c r="G24" s="61"/>
      <c r="H24" s="176">
        <v>0.71</v>
      </c>
      <c r="I24" s="78"/>
      <c r="J24" s="61"/>
      <c r="K24" s="61"/>
    </row>
    <row r="25" spans="1:26" ht="12.75" customHeight="1" x14ac:dyDescent="0.2">
      <c r="A25" s="54" t="s">
        <v>62</v>
      </c>
      <c r="B25" s="56"/>
      <c r="C25" s="56"/>
      <c r="D25" s="56"/>
      <c r="E25" s="56"/>
      <c r="F25" s="56"/>
      <c r="G25" s="56"/>
      <c r="H25" s="56"/>
      <c r="I25" s="57"/>
      <c r="J25" s="56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2.75" customHeight="1" x14ac:dyDescent="0.2">
      <c r="A26" s="61"/>
      <c r="B26" s="66" t="s">
        <v>63</v>
      </c>
      <c r="C26" s="61"/>
      <c r="D26" s="171">
        <v>2</v>
      </c>
      <c r="E26" s="74" t="s">
        <v>64</v>
      </c>
      <c r="F26" s="84"/>
      <c r="G26" s="75"/>
      <c r="H26" s="182">
        <f>H16*(D26/100)</f>
        <v>38.340000000000003</v>
      </c>
      <c r="I26" s="78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2.75" customHeight="1" x14ac:dyDescent="0.2">
      <c r="A27" s="61"/>
      <c r="B27" s="66" t="s">
        <v>65</v>
      </c>
      <c r="C27" s="61"/>
      <c r="D27" s="187">
        <f>H16</f>
        <v>1917</v>
      </c>
      <c r="E27" s="74" t="s">
        <v>66</v>
      </c>
      <c r="F27" s="171">
        <v>7</v>
      </c>
      <c r="G27" s="75" t="s">
        <v>67</v>
      </c>
      <c r="H27" s="182">
        <f>D27*(F27/100)*(H$18/365)</f>
        <v>142.97260273972606</v>
      </c>
      <c r="I27" s="85" t="s">
        <v>68</v>
      </c>
      <c r="J27" s="61"/>
      <c r="K27" s="61"/>
    </row>
    <row r="28" spans="1:26" ht="12.75" customHeight="1" x14ac:dyDescent="0.2">
      <c r="A28" s="61"/>
      <c r="B28" s="66" t="s">
        <v>69</v>
      </c>
      <c r="C28" s="61"/>
      <c r="D28" s="187">
        <f>0.5*H23</f>
        <v>373.85</v>
      </c>
      <c r="E28" s="74" t="s">
        <v>66</v>
      </c>
      <c r="F28" s="171">
        <v>7</v>
      </c>
      <c r="G28" s="75" t="s">
        <v>67</v>
      </c>
      <c r="H28" s="182">
        <f>(D28)*(F28/100)*(H$18/365)</f>
        <v>27.88226788432268</v>
      </c>
      <c r="I28" s="85" t="s">
        <v>68</v>
      </c>
      <c r="J28" s="61"/>
      <c r="K28" s="61"/>
    </row>
    <row r="29" spans="1:26" ht="12.75" customHeight="1" x14ac:dyDescent="0.2">
      <c r="A29" s="61"/>
      <c r="B29" s="66" t="s">
        <v>70</v>
      </c>
      <c r="C29" s="61"/>
      <c r="D29" s="177">
        <v>1945</v>
      </c>
      <c r="E29" s="74" t="s">
        <v>25</v>
      </c>
      <c r="F29" s="172">
        <v>60</v>
      </c>
      <c r="G29" s="75" t="s">
        <v>71</v>
      </c>
      <c r="H29" s="182">
        <f>D29*(F29/2000)</f>
        <v>58.349999999999994</v>
      </c>
      <c r="I29" s="78"/>
      <c r="J29" s="61"/>
      <c r="K29" s="61"/>
    </row>
    <row r="30" spans="1:26" ht="12.75" customHeight="1" x14ac:dyDescent="0.2">
      <c r="A30" s="61"/>
      <c r="B30" s="66" t="s">
        <v>72</v>
      </c>
      <c r="C30" s="61"/>
      <c r="D30" s="74"/>
      <c r="E30" s="74"/>
      <c r="F30" s="172">
        <v>10</v>
      </c>
      <c r="G30" s="75" t="s">
        <v>46</v>
      </c>
      <c r="H30" s="182">
        <f t="shared" ref="H30:H35" si="0">F30</f>
        <v>10</v>
      </c>
      <c r="I30" s="61"/>
      <c r="J30" s="161"/>
      <c r="K30" s="61"/>
    </row>
    <row r="31" spans="1:26" ht="12.75" customHeight="1" x14ac:dyDescent="0.2">
      <c r="A31" s="61"/>
      <c r="B31" s="66" t="s">
        <v>73</v>
      </c>
      <c r="C31" s="61"/>
      <c r="D31" s="74"/>
      <c r="E31" s="74"/>
      <c r="F31" s="172">
        <v>18</v>
      </c>
      <c r="G31" s="75" t="s">
        <v>46</v>
      </c>
      <c r="H31" s="182">
        <f t="shared" si="0"/>
        <v>18</v>
      </c>
      <c r="I31" s="78"/>
      <c r="J31" s="61"/>
      <c r="K31" s="61"/>
    </row>
    <row r="32" spans="1:26" ht="12.75" customHeight="1" x14ac:dyDescent="0.2">
      <c r="A32" s="61"/>
      <c r="B32" s="274" t="s">
        <v>74</v>
      </c>
      <c r="C32" s="261"/>
      <c r="D32" s="261"/>
      <c r="E32" s="74"/>
      <c r="F32" s="172">
        <v>10</v>
      </c>
      <c r="G32" s="75" t="s">
        <v>75</v>
      </c>
      <c r="H32" s="182">
        <f t="shared" si="0"/>
        <v>10</v>
      </c>
      <c r="I32" s="78"/>
      <c r="J32" s="61"/>
      <c r="K32" s="61"/>
    </row>
    <row r="33" spans="1:26" ht="12.75" customHeight="1" x14ac:dyDescent="0.2">
      <c r="A33" s="61"/>
      <c r="B33" s="66" t="s">
        <v>76</v>
      </c>
      <c r="C33" s="61"/>
      <c r="D33" s="61"/>
      <c r="E33" s="74"/>
      <c r="F33" s="172">
        <v>20</v>
      </c>
      <c r="G33" s="75" t="s">
        <v>46</v>
      </c>
      <c r="H33" s="182">
        <f t="shared" si="0"/>
        <v>20</v>
      </c>
      <c r="I33" s="78"/>
      <c r="J33" s="61"/>
      <c r="K33" s="61"/>
    </row>
    <row r="34" spans="1:26" ht="12.75" customHeight="1" x14ac:dyDescent="0.2">
      <c r="A34" s="61"/>
      <c r="B34" s="66" t="s">
        <v>77</v>
      </c>
      <c r="C34" s="61"/>
      <c r="D34" s="61"/>
      <c r="E34" s="74"/>
      <c r="F34" s="172">
        <v>40</v>
      </c>
      <c r="G34" s="74" t="s">
        <v>46</v>
      </c>
      <c r="H34" s="182">
        <f t="shared" si="0"/>
        <v>40</v>
      </c>
      <c r="I34" s="78"/>
      <c r="J34" s="61"/>
      <c r="K34" s="61"/>
    </row>
    <row r="35" spans="1:26" ht="12.75" customHeight="1" x14ac:dyDescent="0.2">
      <c r="A35" s="61"/>
      <c r="B35" s="66" t="s">
        <v>78</v>
      </c>
      <c r="C35" s="61"/>
      <c r="D35" s="74"/>
      <c r="E35" s="74"/>
      <c r="F35" s="178">
        <v>25</v>
      </c>
      <c r="G35" s="75" t="s">
        <v>46</v>
      </c>
      <c r="H35" s="184">
        <f t="shared" si="0"/>
        <v>25</v>
      </c>
      <c r="I35" s="78"/>
      <c r="J35" s="61"/>
      <c r="K35" s="61"/>
    </row>
    <row r="36" spans="1:26" ht="12.75" customHeight="1" x14ac:dyDescent="0.2">
      <c r="A36" s="61"/>
      <c r="B36" s="86" t="s">
        <v>79</v>
      </c>
      <c r="C36" s="87"/>
      <c r="D36" s="88"/>
      <c r="E36" s="88"/>
      <c r="F36" s="88"/>
      <c r="G36" s="88"/>
      <c r="H36" s="24">
        <f>SUM(H26:H35)</f>
        <v>390.54487062404871</v>
      </c>
      <c r="I36" s="78"/>
      <c r="J36" s="61"/>
      <c r="K36" s="61"/>
    </row>
    <row r="37" spans="1:26" ht="12.75" customHeight="1" x14ac:dyDescent="0.2">
      <c r="A37" s="54" t="s">
        <v>80</v>
      </c>
      <c r="B37" s="54"/>
      <c r="C37" s="54"/>
      <c r="D37" s="54"/>
      <c r="E37" s="54"/>
      <c r="F37" s="54"/>
      <c r="G37" s="54"/>
      <c r="H37" s="54"/>
      <c r="I37" s="57"/>
      <c r="J37" s="56"/>
      <c r="K37" s="61"/>
    </row>
    <row r="38" spans="1:26" ht="12.75" customHeight="1" x14ac:dyDescent="0.2">
      <c r="A38" s="82" t="s">
        <v>81</v>
      </c>
      <c r="B38" s="66"/>
      <c r="C38" s="66"/>
      <c r="D38" s="66"/>
      <c r="E38" s="66"/>
      <c r="F38" s="66"/>
      <c r="G38" s="66"/>
      <c r="H38" s="66"/>
      <c r="I38" s="78"/>
      <c r="J38" s="61"/>
      <c r="K38" s="61"/>
    </row>
    <row r="39" spans="1:26" ht="12.75" customHeight="1" x14ac:dyDescent="0.2">
      <c r="A39" s="61"/>
      <c r="B39" s="66" t="s">
        <v>82</v>
      </c>
      <c r="C39" s="61"/>
      <c r="D39" s="179">
        <v>0.85</v>
      </c>
      <c r="E39" s="66" t="s">
        <v>83</v>
      </c>
      <c r="F39" s="61"/>
      <c r="G39" s="89"/>
      <c r="H39" s="41">
        <f>D39*H18</f>
        <v>330.55555555555554</v>
      </c>
      <c r="I39" s="78"/>
      <c r="J39" s="61"/>
      <c r="K39" s="61"/>
    </row>
    <row r="40" spans="1:26" ht="12.75" customHeight="1" x14ac:dyDescent="0.2">
      <c r="A40" s="45" t="s">
        <v>99</v>
      </c>
      <c r="B40" s="45"/>
      <c r="C40" s="44"/>
      <c r="D40" s="46"/>
      <c r="E40" s="45"/>
      <c r="F40" s="44"/>
      <c r="G40" s="47"/>
      <c r="H40" s="48"/>
      <c r="I40" s="49"/>
      <c r="J40" s="44"/>
      <c r="K40" s="61"/>
    </row>
    <row r="41" spans="1:26" ht="12.75" customHeight="1" x14ac:dyDescent="0.2">
      <c r="A41" s="61"/>
      <c r="B41" s="66" t="s">
        <v>84</v>
      </c>
      <c r="C41" s="61"/>
      <c r="D41" s="61"/>
      <c r="E41" s="61"/>
      <c r="F41" s="61"/>
      <c r="G41" s="61"/>
      <c r="H41" s="41">
        <f>(H23+H46+H36)/H19</f>
        <v>1.3988575487424801</v>
      </c>
      <c r="I41" s="78"/>
      <c r="J41" s="61"/>
      <c r="K41" s="61"/>
    </row>
    <row r="42" spans="1:26" ht="12.75" customHeight="1" x14ac:dyDescent="0.2">
      <c r="A42" s="54" t="s">
        <v>85</v>
      </c>
      <c r="B42" s="54"/>
      <c r="C42" s="54"/>
      <c r="D42" s="54"/>
      <c r="E42" s="54"/>
      <c r="F42" s="54"/>
      <c r="G42" s="54"/>
      <c r="H42" s="54"/>
      <c r="I42" s="57"/>
      <c r="J42" s="56"/>
      <c r="K42" s="61"/>
    </row>
    <row r="43" spans="1:26" ht="12.75" customHeight="1" x14ac:dyDescent="0.2">
      <c r="A43" s="61"/>
      <c r="B43" s="66" t="s">
        <v>153</v>
      </c>
      <c r="C43" s="61"/>
      <c r="D43" s="61"/>
      <c r="E43" s="61"/>
      <c r="F43" s="61"/>
      <c r="G43" s="61"/>
      <c r="H43" s="185">
        <f>H9</f>
        <v>3363.9999999999995</v>
      </c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1:26" ht="12.75" customHeight="1" x14ac:dyDescent="0.2">
      <c r="A44" s="61"/>
      <c r="B44" s="66" t="s">
        <v>86</v>
      </c>
      <c r="C44" s="61"/>
      <c r="D44" s="61"/>
      <c r="E44" s="61"/>
      <c r="F44" s="61"/>
      <c r="G44" s="61"/>
      <c r="H44" s="185">
        <f>H16+H23+H36</f>
        <v>3055.2448706240484</v>
      </c>
      <c r="I44" s="61"/>
      <c r="J44" s="61"/>
      <c r="K44" s="61"/>
    </row>
    <row r="45" spans="1:26" ht="12.75" customHeight="1" x14ac:dyDescent="0.2">
      <c r="A45" s="66" t="s">
        <v>87</v>
      </c>
      <c r="B45" s="61"/>
      <c r="C45" s="66"/>
      <c r="D45" s="66"/>
      <c r="E45" s="66"/>
      <c r="F45" s="66"/>
      <c r="G45" s="66" t="s">
        <v>46</v>
      </c>
      <c r="H45" s="41">
        <f>H43-H44</f>
        <v>308.75512937595113</v>
      </c>
      <c r="I45" s="78"/>
      <c r="J45" s="61"/>
      <c r="K45" s="61"/>
    </row>
    <row r="46" spans="1:26" ht="12.75" customHeight="1" x14ac:dyDescent="0.2">
      <c r="A46" s="61"/>
      <c r="B46" s="66" t="s">
        <v>88</v>
      </c>
      <c r="C46" s="61"/>
      <c r="D46" s="61"/>
      <c r="E46" s="61"/>
      <c r="F46" s="61"/>
      <c r="G46" s="61"/>
      <c r="H46" s="185">
        <f>H39</f>
        <v>330.55555555555554</v>
      </c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1:26" ht="12.75" customHeight="1" x14ac:dyDescent="0.2">
      <c r="A47" s="66" t="s">
        <v>89</v>
      </c>
      <c r="B47" s="61"/>
      <c r="C47" s="66"/>
      <c r="D47" s="66"/>
      <c r="E47" s="66"/>
      <c r="F47" s="66"/>
      <c r="G47" s="66" t="s">
        <v>46</v>
      </c>
      <c r="H47" s="41">
        <f>H45-H46</f>
        <v>-21.800426179604415</v>
      </c>
      <c r="I47" s="78"/>
      <c r="J47" s="61"/>
      <c r="K47" s="61"/>
    </row>
    <row r="48" spans="1:26" ht="12.75" customHeight="1" x14ac:dyDescent="0.2">
      <c r="A48" s="54" t="s">
        <v>90</v>
      </c>
      <c r="B48" s="54"/>
      <c r="C48" s="54"/>
      <c r="D48" s="54"/>
      <c r="E48" s="54"/>
      <c r="F48" s="54"/>
      <c r="G48" s="54"/>
      <c r="H48" s="55"/>
      <c r="I48" s="55"/>
      <c r="J48" s="54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customHeight="1" x14ac:dyDescent="0.2">
      <c r="A49" s="61"/>
      <c r="B49" s="66" t="s">
        <v>91</v>
      </c>
      <c r="C49" s="66"/>
      <c r="D49" s="61"/>
      <c r="E49" s="61"/>
      <c r="F49" s="61"/>
      <c r="G49" s="61"/>
      <c r="H49" s="186">
        <f>(H44+H46)/(D9/100)</f>
        <v>233.50347766755891</v>
      </c>
      <c r="I49" s="7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1:26" ht="12.75" customHeight="1" x14ac:dyDescent="0.2">
      <c r="A50" s="61"/>
      <c r="B50" s="66" t="s">
        <v>92</v>
      </c>
      <c r="C50" s="66"/>
      <c r="D50" s="61"/>
      <c r="E50" s="61"/>
      <c r="F50" s="61"/>
      <c r="G50" s="61"/>
      <c r="H50" s="186">
        <f>(H44+H46-H35)/(D9/100)</f>
        <v>231.77933973652441</v>
      </c>
      <c r="I50" s="61"/>
      <c r="J50" s="61"/>
      <c r="K50" s="61"/>
    </row>
    <row r="51" spans="1:26" ht="12.75" customHeight="1" x14ac:dyDescent="0.2">
      <c r="A51" s="66"/>
      <c r="B51" s="61"/>
      <c r="C51" s="66" t="s">
        <v>93</v>
      </c>
      <c r="D51" s="61"/>
      <c r="E51" s="61"/>
      <c r="F51" s="180">
        <v>400</v>
      </c>
      <c r="G51" s="66" t="s">
        <v>56</v>
      </c>
      <c r="H51" s="61"/>
      <c r="I51" s="78"/>
      <c r="J51" s="61"/>
      <c r="K51" s="61"/>
    </row>
    <row r="52" spans="1:26" ht="12.75" customHeight="1" x14ac:dyDescent="0.2">
      <c r="A52" s="61"/>
      <c r="B52" s="66" t="s">
        <v>94</v>
      </c>
      <c r="C52" s="61"/>
      <c r="D52" s="61"/>
      <c r="E52" s="61"/>
      <c r="F52" s="61"/>
      <c r="G52" s="61"/>
      <c r="H52" s="42">
        <f>(H9-H23-H36-H39-H15)/F51*100</f>
        <v>472.54989345509875</v>
      </c>
      <c r="I52" s="61"/>
      <c r="J52" s="61"/>
      <c r="K52" s="61"/>
    </row>
    <row r="53" spans="1:26" ht="12.75" customHeight="1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1"/>
    </row>
    <row r="54" spans="1:26" ht="12.75" customHeight="1" x14ac:dyDescent="0.25">
      <c r="A54" s="90" t="s">
        <v>33</v>
      </c>
      <c r="B54" s="91"/>
      <c r="C54" s="91"/>
      <c r="D54" s="91"/>
      <c r="E54" s="160" t="str">
        <f>HYPERLINK("http://fyi.extension.wisc.edu/wbic/","http://fyi.extension.wisc.edu/wbic/")</f>
        <v>http://fyi.extension.wisc.edu/wbic/</v>
      </c>
      <c r="F54" s="91"/>
      <c r="G54" s="91"/>
      <c r="H54" s="91"/>
      <c r="I54" s="91"/>
      <c r="J54" s="91"/>
      <c r="K54" s="61"/>
    </row>
    <row r="55" spans="1:26" ht="9" customHeight="1" x14ac:dyDescent="0.25">
      <c r="A55" s="90"/>
      <c r="B55" s="91"/>
      <c r="C55" s="91"/>
      <c r="D55" s="91"/>
      <c r="E55" s="92"/>
      <c r="F55" s="91"/>
      <c r="G55" s="91"/>
      <c r="H55" s="91"/>
      <c r="I55" s="91"/>
      <c r="J55" s="91"/>
      <c r="K55" s="61"/>
    </row>
    <row r="56" spans="1:26" ht="24" customHeight="1" x14ac:dyDescent="0.2">
      <c r="A56" s="264" t="s">
        <v>42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</row>
    <row r="57" spans="1:26" ht="12.75" customHeight="1" x14ac:dyDescent="0.2">
      <c r="A57" s="265" t="s">
        <v>44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</row>
    <row r="58" spans="1:26" ht="12.75" customHeight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</row>
    <row r="59" spans="1:26" ht="12.75" customHeight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26" ht="12.7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1:26" ht="12.75" customHeight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</row>
    <row r="62" spans="1:26" ht="12.75" customHeight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</row>
    <row r="63" spans="1:26" ht="12.75" customHeight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</row>
    <row r="64" spans="1:26" ht="12.75" customHeight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</row>
    <row r="65" spans="1:11" ht="12.75" customHeight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</row>
    <row r="66" spans="1:11" ht="12.75" customHeight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</row>
    <row r="67" spans="1:11" ht="12.75" customHeight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</row>
    <row r="68" spans="1:11" ht="12.75" customHeight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</row>
    <row r="69" spans="1:11" ht="12.75" customHeight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</row>
    <row r="70" spans="1:11" ht="12.75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</row>
    <row r="71" spans="1:11" ht="12.75" customHeight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</row>
    <row r="72" spans="1:11" ht="12.75" customHeight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</row>
    <row r="73" spans="1:11" ht="12.75" customHeight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</row>
    <row r="74" spans="1:11" ht="12.75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12.75" customHeight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</row>
    <row r="76" spans="1:11" ht="12.75" customHeight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</row>
    <row r="77" spans="1:11" ht="12.75" customHeight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</row>
    <row r="78" spans="1:11" ht="12.75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</row>
    <row r="79" spans="1:11" ht="12.75" customHeight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</row>
    <row r="80" spans="1:11" ht="12.75" customHeight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</row>
    <row r="81" spans="1:11" ht="12.75" customHeight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</row>
    <row r="82" spans="1:11" ht="12.75" customHeight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</row>
    <row r="83" spans="1:11" ht="12.75" customHeight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</row>
    <row r="84" spans="1:11" ht="12.75" customHeight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</row>
    <row r="85" spans="1:11" ht="12.75" customHeight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</row>
    <row r="86" spans="1:11" ht="12.75" customHeight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</row>
    <row r="87" spans="1:11" ht="12.75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</row>
    <row r="88" spans="1:11" ht="12.75" customHeight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</row>
    <row r="89" spans="1:11" ht="12.75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</row>
    <row r="90" spans="1:11" ht="12.75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</row>
    <row r="91" spans="1:11" ht="12.75" customHeight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</row>
    <row r="92" spans="1:11" ht="12.75" customHeight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</row>
    <row r="93" spans="1:11" ht="12.75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</row>
    <row r="94" spans="1:11" ht="12.75" customHeight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</row>
    <row r="95" spans="1:11" ht="12.75" customHeight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</row>
    <row r="96" spans="1:11" ht="12.75" customHeight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</row>
    <row r="97" spans="1:11" ht="12.75" customHeight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</row>
    <row r="98" spans="1:11" ht="12.75" customHeight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</row>
    <row r="99" spans="1:11" ht="12.75" customHeight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</row>
    <row r="100" spans="1:11" ht="12.75" customHeight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</row>
    <row r="101" spans="1:11" ht="12.75" customHeight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</row>
    <row r="102" spans="1:11" ht="12.75" customHeight="1" x14ac:dyDescent="0.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</row>
    <row r="103" spans="1:11" ht="12.75" customHeight="1" x14ac:dyDescent="0.2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</row>
    <row r="104" spans="1:11" ht="12.75" customHeight="1" x14ac:dyDescent="0.2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</row>
    <row r="105" spans="1:11" ht="12.75" customHeight="1" x14ac:dyDescent="0.2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</row>
    <row r="106" spans="1:11" ht="12.75" customHeight="1" x14ac:dyDescent="0.2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</row>
    <row r="107" spans="1:11" ht="12.75" customHeight="1" x14ac:dyDescent="0.2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</row>
    <row r="108" spans="1:11" ht="12.75" customHeight="1" x14ac:dyDescent="0.2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</row>
    <row r="109" spans="1:11" ht="12.75" customHeight="1" x14ac:dyDescent="0.2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</row>
    <row r="110" spans="1:11" ht="12.75" customHeight="1" x14ac:dyDescent="0.2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</row>
    <row r="111" spans="1:11" ht="12.75" customHeight="1" x14ac:dyDescent="0.2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</row>
    <row r="112" spans="1:11" ht="12.75" customHeight="1" x14ac:dyDescent="0.2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</row>
    <row r="113" spans="1:11" ht="12.75" customHeight="1" x14ac:dyDescent="0.2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</row>
    <row r="114" spans="1:11" ht="12.75" customHeight="1" x14ac:dyDescent="0.2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</row>
    <row r="115" spans="1:11" ht="12.75" customHeight="1" x14ac:dyDescent="0.2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</row>
    <row r="116" spans="1:11" ht="12.75" customHeight="1" x14ac:dyDescent="0.2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</row>
    <row r="117" spans="1:11" ht="12.75" customHeight="1" x14ac:dyDescent="0.2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</row>
    <row r="118" spans="1:11" ht="12.75" customHeight="1" x14ac:dyDescent="0.2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</row>
    <row r="119" spans="1:11" ht="12.75" customHeight="1" x14ac:dyDescent="0.2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</row>
    <row r="120" spans="1:11" ht="12.75" customHeight="1" x14ac:dyDescent="0.2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</row>
    <row r="121" spans="1:11" ht="12.75" customHeight="1" x14ac:dyDescent="0.2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</row>
    <row r="122" spans="1:11" ht="12.75" customHeight="1" x14ac:dyDescent="0.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</row>
    <row r="123" spans="1:11" ht="12.75" customHeight="1" x14ac:dyDescent="0.2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</row>
    <row r="124" spans="1:11" ht="12.75" customHeight="1" x14ac:dyDescent="0.2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</row>
    <row r="125" spans="1:11" ht="12.75" customHeight="1" x14ac:dyDescent="0.2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</row>
    <row r="126" spans="1:11" ht="12.75" customHeight="1" x14ac:dyDescent="0.2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</row>
    <row r="127" spans="1:11" ht="12.75" customHeight="1" x14ac:dyDescent="0.2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</row>
    <row r="128" spans="1:11" ht="12.75" customHeight="1" x14ac:dyDescent="0.2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</row>
    <row r="129" spans="1:11" ht="12.75" customHeight="1" x14ac:dyDescent="0.2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</row>
    <row r="130" spans="1:11" ht="12.75" customHeight="1" x14ac:dyDescent="0.2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</row>
    <row r="131" spans="1:11" ht="12.75" customHeight="1" x14ac:dyDescent="0.2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</row>
    <row r="132" spans="1:11" ht="12.75" customHeight="1" x14ac:dyDescent="0.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</row>
    <row r="133" spans="1:11" ht="12.75" customHeight="1" x14ac:dyDescent="0.2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</row>
    <row r="134" spans="1:11" ht="12.75" customHeight="1" x14ac:dyDescent="0.2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</row>
    <row r="135" spans="1:11" ht="12.75" customHeight="1" x14ac:dyDescent="0.2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</row>
    <row r="136" spans="1:11" ht="12.75" customHeight="1" x14ac:dyDescent="0.2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</row>
    <row r="137" spans="1:11" ht="12.75" customHeight="1" x14ac:dyDescent="0.2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</row>
    <row r="138" spans="1:11" ht="12.75" customHeight="1" x14ac:dyDescent="0.2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</row>
    <row r="139" spans="1:11" ht="12.75" customHeight="1" x14ac:dyDescent="0.2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</row>
    <row r="140" spans="1:11" ht="12.75" customHeight="1" x14ac:dyDescent="0.2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</row>
    <row r="141" spans="1:11" ht="12.75" customHeight="1" x14ac:dyDescent="0.2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</row>
    <row r="142" spans="1:11" ht="12.75" customHeight="1" x14ac:dyDescent="0.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</row>
    <row r="143" spans="1:11" ht="12.75" customHeight="1" x14ac:dyDescent="0.2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</row>
    <row r="144" spans="1:11" ht="12.75" customHeight="1" x14ac:dyDescent="0.2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</row>
    <row r="145" spans="1:11" ht="12.75" customHeight="1" x14ac:dyDescent="0.2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</row>
    <row r="146" spans="1:11" ht="12.75" customHeight="1" x14ac:dyDescent="0.2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</row>
    <row r="147" spans="1:11" ht="12.75" customHeight="1" x14ac:dyDescent="0.2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</row>
    <row r="148" spans="1:11" ht="12.75" customHeight="1" x14ac:dyDescent="0.2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</row>
    <row r="149" spans="1:11" ht="12.75" customHeight="1" x14ac:dyDescent="0.2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</row>
    <row r="150" spans="1:11" ht="12.75" customHeight="1" x14ac:dyDescent="0.2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</row>
    <row r="151" spans="1:11" ht="12.75" customHeight="1" x14ac:dyDescent="0.2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</row>
    <row r="152" spans="1:11" ht="12.75" customHeight="1" x14ac:dyDescent="0.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</row>
    <row r="153" spans="1:11" ht="12.75" customHeight="1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</row>
    <row r="154" spans="1:11" ht="12.75" customHeight="1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</row>
    <row r="155" spans="1:11" ht="12.75" customHeight="1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</row>
    <row r="156" spans="1:11" ht="12.75" customHeight="1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</row>
    <row r="157" spans="1:11" ht="12.75" customHeight="1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</row>
    <row r="158" spans="1:11" ht="12.75" customHeight="1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</row>
    <row r="159" spans="1:11" ht="12.75" customHeight="1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</row>
    <row r="160" spans="1:11" ht="12.75" customHeight="1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</row>
    <row r="161" spans="1:11" ht="12.75" customHeight="1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</row>
    <row r="162" spans="1:11" ht="12.75" customHeight="1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</row>
    <row r="163" spans="1:11" ht="12.75" customHeight="1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</row>
    <row r="164" spans="1:11" ht="12.75" customHeight="1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</row>
    <row r="165" spans="1:11" ht="12.75" customHeight="1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</row>
    <row r="166" spans="1:11" ht="12.75" customHeight="1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</row>
    <row r="167" spans="1:11" ht="12.75" customHeight="1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</row>
    <row r="168" spans="1:11" ht="12.75" customHeight="1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</row>
    <row r="169" spans="1:11" ht="12.75" customHeight="1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</row>
    <row r="170" spans="1:11" ht="12.75" customHeight="1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</row>
    <row r="171" spans="1:11" ht="12.75" customHeight="1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</row>
    <row r="172" spans="1:11" ht="12.75" customHeight="1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</row>
    <row r="173" spans="1:11" ht="12.75" customHeight="1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</row>
    <row r="174" spans="1:11" ht="12.75" customHeight="1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</row>
    <row r="175" spans="1:11" ht="12.75" customHeight="1" x14ac:dyDescent="0.2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</row>
    <row r="176" spans="1:11" ht="12.75" customHeight="1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</row>
    <row r="177" spans="1:11" ht="12.75" customHeight="1" x14ac:dyDescent="0.2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</row>
    <row r="178" spans="1:11" ht="12.75" customHeight="1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</row>
    <row r="179" spans="1:11" ht="12.75" customHeight="1" x14ac:dyDescent="0.2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</row>
    <row r="180" spans="1:11" ht="12.75" customHeight="1" x14ac:dyDescent="0.2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</row>
    <row r="181" spans="1:11" ht="12.75" customHeight="1" x14ac:dyDescent="0.2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</row>
    <row r="182" spans="1:11" ht="12.75" customHeight="1" x14ac:dyDescent="0.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</row>
    <row r="183" spans="1:11" ht="12.75" customHeight="1" x14ac:dyDescent="0.2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</row>
    <row r="184" spans="1:11" ht="12.75" customHeight="1" x14ac:dyDescent="0.2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</row>
    <row r="185" spans="1:11" ht="12.75" customHeight="1" x14ac:dyDescent="0.2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</row>
    <row r="186" spans="1:11" ht="12.75" customHeight="1" x14ac:dyDescent="0.2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</row>
    <row r="187" spans="1:11" ht="12.75" customHeight="1" x14ac:dyDescent="0.2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</row>
    <row r="188" spans="1:11" ht="12.75" customHeight="1" x14ac:dyDescent="0.2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</row>
    <row r="189" spans="1:11" ht="12.75" customHeight="1" x14ac:dyDescent="0.2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</row>
    <row r="190" spans="1:11" ht="12.75" customHeight="1" x14ac:dyDescent="0.2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</row>
    <row r="191" spans="1:11" ht="12.75" customHeight="1" x14ac:dyDescent="0.2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</row>
    <row r="192" spans="1:11" ht="12.75" customHeight="1" x14ac:dyDescent="0.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</row>
    <row r="193" spans="1:11" ht="12.75" customHeight="1" x14ac:dyDescent="0.2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</row>
    <row r="194" spans="1:11" ht="12.75" customHeight="1" x14ac:dyDescent="0.2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</row>
    <row r="195" spans="1:11" ht="12.75" customHeight="1" x14ac:dyDescent="0.2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</row>
    <row r="196" spans="1:11" ht="12.75" customHeight="1" x14ac:dyDescent="0.2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</row>
    <row r="197" spans="1:11" ht="12.75" customHeight="1" x14ac:dyDescent="0.2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</row>
    <row r="198" spans="1:11" ht="12.75" customHeight="1" x14ac:dyDescent="0.2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</row>
    <row r="199" spans="1:11" ht="12.75" customHeight="1" x14ac:dyDescent="0.2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</row>
    <row r="200" spans="1:11" ht="12.75" customHeight="1" x14ac:dyDescent="0.2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</row>
    <row r="201" spans="1:11" ht="12.75" customHeight="1" x14ac:dyDescent="0.2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</row>
    <row r="202" spans="1:11" ht="12.75" customHeight="1" x14ac:dyDescent="0.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</row>
    <row r="203" spans="1:11" ht="12.75" customHeight="1" x14ac:dyDescent="0.2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</row>
    <row r="204" spans="1:11" ht="12.75" customHeight="1" x14ac:dyDescent="0.2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</row>
    <row r="205" spans="1:11" ht="12.75" customHeight="1" x14ac:dyDescent="0.2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</row>
    <row r="206" spans="1:11" ht="12.75" customHeight="1" x14ac:dyDescent="0.2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</row>
    <row r="207" spans="1:11" ht="12.75" customHeight="1" x14ac:dyDescent="0.2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</row>
    <row r="208" spans="1:11" ht="12.75" customHeight="1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</row>
    <row r="209" spans="1:11" ht="12.75" customHeight="1" x14ac:dyDescent="0.2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</row>
    <row r="210" spans="1:11" ht="12.75" customHeight="1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</row>
    <row r="211" spans="1:11" ht="12.75" customHeight="1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</row>
    <row r="212" spans="1:11" ht="12.75" customHeight="1" x14ac:dyDescent="0.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</row>
    <row r="213" spans="1:11" ht="12.75" customHeight="1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</row>
    <row r="214" spans="1:11" ht="12.75" customHeight="1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</row>
    <row r="215" spans="1:11" ht="12.75" customHeight="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</row>
    <row r="216" spans="1:11" ht="12.75" customHeight="1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</row>
    <row r="217" spans="1:11" ht="12.75" customHeight="1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</row>
    <row r="218" spans="1:11" ht="12.75" customHeight="1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</row>
    <row r="219" spans="1:11" ht="12.75" customHeight="1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</row>
    <row r="220" spans="1:11" ht="12.75" customHeight="1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</row>
    <row r="221" spans="1:11" ht="12.75" customHeight="1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</row>
    <row r="222" spans="1:11" ht="12.75" customHeight="1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</row>
    <row r="223" spans="1:11" ht="12.75" customHeight="1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</row>
    <row r="224" spans="1:11" ht="12.75" customHeight="1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</row>
    <row r="225" spans="1:11" ht="12.75" customHeight="1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</row>
    <row r="226" spans="1:11" ht="12.75" customHeight="1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</row>
    <row r="227" spans="1:11" ht="12.75" customHeight="1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</row>
    <row r="228" spans="1:11" ht="12.75" customHeight="1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</row>
    <row r="229" spans="1:11" ht="12.75" customHeight="1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</row>
    <row r="230" spans="1:11" ht="12.75" customHeight="1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</row>
    <row r="231" spans="1:11" ht="12.75" customHeight="1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</row>
    <row r="232" spans="1:11" ht="12.75" customHeight="1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</row>
    <row r="233" spans="1:11" ht="12.75" customHeight="1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</row>
    <row r="234" spans="1:11" ht="12.75" customHeight="1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</row>
    <row r="235" spans="1:11" ht="12.75" customHeight="1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</row>
    <row r="236" spans="1:11" ht="12.75" customHeight="1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</row>
    <row r="237" spans="1:11" ht="12.75" customHeight="1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</row>
    <row r="238" spans="1:11" ht="12.75" customHeight="1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</row>
    <row r="239" spans="1:11" ht="12.75" customHeight="1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</row>
    <row r="240" spans="1:11" ht="12.75" customHeight="1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</row>
    <row r="241" spans="1:11" ht="12.75" customHeight="1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</row>
    <row r="242" spans="1:11" ht="12.75" customHeight="1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</row>
    <row r="243" spans="1:11" ht="12.75" customHeight="1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</row>
    <row r="244" spans="1:11" ht="12.75" customHeight="1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</row>
    <row r="245" spans="1:11" ht="12.75" customHeight="1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</row>
    <row r="246" spans="1:11" ht="12.75" customHeight="1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</row>
    <row r="247" spans="1:11" ht="12.75" customHeight="1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</row>
    <row r="248" spans="1:11" ht="12.75" customHeight="1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</row>
    <row r="249" spans="1:11" ht="12.75" customHeight="1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</row>
    <row r="250" spans="1:11" ht="12.75" customHeight="1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</row>
    <row r="251" spans="1:11" ht="12.75" customHeight="1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</row>
    <row r="252" spans="1:11" ht="12.75" customHeight="1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</row>
    <row r="253" spans="1:11" ht="12.75" customHeight="1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</row>
    <row r="254" spans="1:11" ht="12.75" customHeight="1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</row>
    <row r="255" spans="1:11" ht="12.75" customHeight="1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</row>
    <row r="256" spans="1:11" ht="12.75" customHeight="1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</row>
    <row r="257" spans="1:11" ht="12.75" customHeight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</row>
    <row r="258" spans="1:11" ht="12.75" customHeight="1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</row>
    <row r="259" spans="1:11" ht="12.75" customHeight="1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</row>
    <row r="260" spans="1:11" ht="12.75" customHeight="1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</row>
    <row r="261" spans="1:11" ht="12.75" customHeight="1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</row>
    <row r="262" spans="1:11" ht="12.75" customHeight="1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</row>
    <row r="263" spans="1:11" ht="12.75" customHeight="1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</row>
    <row r="264" spans="1:11" ht="12.75" customHeight="1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</row>
    <row r="265" spans="1:11" ht="12.75" customHeight="1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</row>
    <row r="266" spans="1:11" ht="12.75" customHeight="1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</row>
    <row r="267" spans="1:11" ht="12.75" customHeight="1" x14ac:dyDescent="0.2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</row>
    <row r="268" spans="1:11" ht="12.75" customHeight="1" x14ac:dyDescent="0.2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</row>
    <row r="269" spans="1:11" ht="12.75" customHeight="1" x14ac:dyDescent="0.2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</row>
    <row r="270" spans="1:11" ht="12.75" customHeight="1" x14ac:dyDescent="0.2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</row>
    <row r="271" spans="1:11" ht="12.75" customHeight="1" x14ac:dyDescent="0.2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</row>
    <row r="272" spans="1:11" ht="12.75" customHeight="1" x14ac:dyDescent="0.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</row>
    <row r="273" spans="1:11" ht="12.75" customHeight="1" x14ac:dyDescent="0.2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</row>
    <row r="274" spans="1:11" ht="12.75" customHeight="1" x14ac:dyDescent="0.2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</row>
    <row r="275" spans="1:11" ht="12.75" customHeight="1" x14ac:dyDescent="0.2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</row>
    <row r="276" spans="1:11" ht="12.75" customHeight="1" x14ac:dyDescent="0.2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</row>
    <row r="277" spans="1:11" ht="12.75" customHeight="1" x14ac:dyDescent="0.2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</row>
    <row r="278" spans="1:11" ht="12.75" customHeight="1" x14ac:dyDescent="0.2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</row>
    <row r="279" spans="1:11" ht="12.75" customHeight="1" x14ac:dyDescent="0.2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</row>
    <row r="280" spans="1:11" ht="12.75" customHeight="1" x14ac:dyDescent="0.2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</row>
    <row r="281" spans="1:11" ht="12.75" customHeight="1" x14ac:dyDescent="0.2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</row>
    <row r="282" spans="1:11" ht="12.75" customHeight="1" x14ac:dyDescent="0.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</row>
    <row r="283" spans="1:11" ht="12.75" customHeight="1" x14ac:dyDescent="0.2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</row>
    <row r="284" spans="1:11" ht="12.75" customHeight="1" x14ac:dyDescent="0.2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</row>
    <row r="285" spans="1:11" ht="12.75" customHeight="1" x14ac:dyDescent="0.2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</row>
    <row r="286" spans="1:11" ht="12.75" customHeight="1" x14ac:dyDescent="0.2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</row>
    <row r="287" spans="1:11" ht="12.75" customHeight="1" x14ac:dyDescent="0.2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</row>
    <row r="288" spans="1:11" ht="12.75" customHeight="1" x14ac:dyDescent="0.2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</row>
    <row r="289" spans="1:11" ht="12.75" customHeight="1" x14ac:dyDescent="0.2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</row>
    <row r="290" spans="1:11" ht="12.75" customHeight="1" x14ac:dyDescent="0.2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</row>
    <row r="291" spans="1:11" ht="12.75" customHeight="1" x14ac:dyDescent="0.2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</row>
    <row r="292" spans="1:11" ht="12.75" customHeight="1" x14ac:dyDescent="0.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</row>
    <row r="293" spans="1:11" ht="12.75" customHeight="1" x14ac:dyDescent="0.2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</row>
    <row r="294" spans="1:11" ht="12.75" customHeight="1" x14ac:dyDescent="0.2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</row>
    <row r="295" spans="1:11" ht="12.75" customHeight="1" x14ac:dyDescent="0.2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</row>
    <row r="296" spans="1:11" ht="12.75" customHeight="1" x14ac:dyDescent="0.2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</row>
    <row r="297" spans="1:11" ht="12.75" customHeight="1" x14ac:dyDescent="0.2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</row>
    <row r="298" spans="1:11" ht="12.75" customHeight="1" x14ac:dyDescent="0.2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</row>
    <row r="299" spans="1:11" ht="12.75" customHeight="1" x14ac:dyDescent="0.2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</row>
    <row r="300" spans="1:11" ht="12.75" customHeight="1" x14ac:dyDescent="0.2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</row>
    <row r="301" spans="1:11" ht="12.75" customHeight="1" x14ac:dyDescent="0.2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</row>
    <row r="302" spans="1:11" ht="12.75" customHeight="1" x14ac:dyDescent="0.2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</row>
    <row r="303" spans="1:11" ht="12.75" customHeight="1" x14ac:dyDescent="0.2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</row>
    <row r="304" spans="1:11" ht="12.75" customHeight="1" x14ac:dyDescent="0.2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</row>
    <row r="305" spans="1:11" ht="12.75" customHeight="1" x14ac:dyDescent="0.2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</row>
    <row r="306" spans="1:11" ht="12.75" customHeight="1" x14ac:dyDescent="0.2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</row>
    <row r="307" spans="1:11" ht="12.75" customHeight="1" x14ac:dyDescent="0.2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</row>
    <row r="308" spans="1:11" ht="12.75" customHeight="1" x14ac:dyDescent="0.2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</row>
    <row r="309" spans="1:11" ht="12.75" customHeight="1" x14ac:dyDescent="0.2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</row>
    <row r="310" spans="1:11" ht="12.75" customHeight="1" x14ac:dyDescent="0.2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</row>
    <row r="311" spans="1:11" ht="12.75" customHeight="1" x14ac:dyDescent="0.2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</row>
    <row r="312" spans="1:11" ht="12.75" customHeight="1" x14ac:dyDescent="0.2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</row>
    <row r="313" spans="1:11" ht="12.75" customHeight="1" x14ac:dyDescent="0.2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</row>
    <row r="314" spans="1:11" ht="12.75" customHeight="1" x14ac:dyDescent="0.2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</row>
    <row r="315" spans="1:11" ht="12.75" customHeight="1" x14ac:dyDescent="0.2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</row>
    <row r="316" spans="1:11" ht="12.75" customHeight="1" x14ac:dyDescent="0.2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</row>
    <row r="317" spans="1:11" ht="12.75" customHeight="1" x14ac:dyDescent="0.2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</row>
    <row r="318" spans="1:11" ht="12.75" customHeight="1" x14ac:dyDescent="0.2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</row>
    <row r="319" spans="1:11" ht="12.75" customHeight="1" x14ac:dyDescent="0.2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</row>
    <row r="320" spans="1:11" ht="12.75" customHeight="1" x14ac:dyDescent="0.2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</row>
    <row r="321" spans="1:11" ht="12.75" customHeight="1" x14ac:dyDescent="0.2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</row>
    <row r="322" spans="1:11" ht="12.75" customHeight="1" x14ac:dyDescent="0.2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</row>
    <row r="323" spans="1:11" ht="12.75" customHeight="1" x14ac:dyDescent="0.2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</row>
    <row r="324" spans="1:11" ht="12.75" customHeight="1" x14ac:dyDescent="0.2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</row>
    <row r="325" spans="1:11" ht="12.75" customHeight="1" x14ac:dyDescent="0.2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</row>
    <row r="326" spans="1:11" ht="12.75" customHeight="1" x14ac:dyDescent="0.2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</row>
    <row r="327" spans="1:11" ht="12.75" customHeight="1" x14ac:dyDescent="0.2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</row>
    <row r="328" spans="1:11" ht="12.75" customHeight="1" x14ac:dyDescent="0.2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</row>
    <row r="329" spans="1:11" ht="12.75" customHeight="1" x14ac:dyDescent="0.2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</row>
    <row r="330" spans="1:11" ht="12.75" customHeight="1" x14ac:dyDescent="0.2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</row>
    <row r="331" spans="1:11" ht="12.75" customHeight="1" x14ac:dyDescent="0.2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</row>
    <row r="332" spans="1:11" ht="12.75" customHeight="1" x14ac:dyDescent="0.2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</row>
    <row r="333" spans="1:11" ht="12.75" customHeight="1" x14ac:dyDescent="0.2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</row>
    <row r="334" spans="1:11" ht="12.75" customHeight="1" x14ac:dyDescent="0.2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</row>
    <row r="335" spans="1:11" ht="12.75" customHeight="1" x14ac:dyDescent="0.2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</row>
    <row r="336" spans="1:11" ht="12.75" customHeight="1" x14ac:dyDescent="0.2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</row>
    <row r="337" spans="1:11" ht="12.75" customHeight="1" x14ac:dyDescent="0.2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</row>
    <row r="338" spans="1:11" ht="12.75" customHeight="1" x14ac:dyDescent="0.2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</row>
    <row r="339" spans="1:11" ht="12.75" customHeight="1" x14ac:dyDescent="0.2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</row>
    <row r="340" spans="1:11" ht="12.75" customHeight="1" x14ac:dyDescent="0.2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</row>
    <row r="341" spans="1:11" ht="12.75" customHeight="1" x14ac:dyDescent="0.2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</row>
    <row r="342" spans="1:11" ht="12.75" customHeight="1" x14ac:dyDescent="0.2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</row>
    <row r="343" spans="1:11" ht="12.75" customHeight="1" x14ac:dyDescent="0.2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</row>
    <row r="344" spans="1:11" ht="12.75" customHeight="1" x14ac:dyDescent="0.2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</row>
    <row r="345" spans="1:11" ht="12.75" customHeight="1" x14ac:dyDescent="0.2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</row>
    <row r="346" spans="1:11" ht="12.75" customHeight="1" x14ac:dyDescent="0.2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</row>
    <row r="347" spans="1:11" ht="12.75" customHeight="1" x14ac:dyDescent="0.2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</row>
    <row r="348" spans="1:11" ht="12.75" customHeight="1" x14ac:dyDescent="0.2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</row>
    <row r="349" spans="1:11" ht="12.75" customHeight="1" x14ac:dyDescent="0.2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</row>
    <row r="350" spans="1:11" ht="12.75" customHeight="1" x14ac:dyDescent="0.2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</row>
    <row r="351" spans="1:11" ht="12.75" customHeight="1" x14ac:dyDescent="0.2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</row>
    <row r="352" spans="1:11" ht="12.75" customHeight="1" x14ac:dyDescent="0.2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</row>
    <row r="353" spans="1:11" ht="12.75" customHeight="1" x14ac:dyDescent="0.2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</row>
    <row r="354" spans="1:11" ht="12.75" customHeight="1" x14ac:dyDescent="0.2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</row>
    <row r="355" spans="1:11" ht="12.75" customHeight="1" x14ac:dyDescent="0.2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</row>
    <row r="356" spans="1:11" ht="12.75" customHeight="1" x14ac:dyDescent="0.2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</row>
    <row r="357" spans="1:11" ht="12.75" customHeight="1" x14ac:dyDescent="0.2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</row>
    <row r="358" spans="1:11" ht="12.75" customHeight="1" x14ac:dyDescent="0.2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</row>
    <row r="359" spans="1:11" ht="12.75" customHeight="1" x14ac:dyDescent="0.2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</row>
    <row r="360" spans="1:11" ht="12.75" customHeight="1" x14ac:dyDescent="0.2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</row>
    <row r="361" spans="1:11" ht="12.75" customHeight="1" x14ac:dyDescent="0.2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</row>
    <row r="362" spans="1:11" ht="12.75" customHeight="1" x14ac:dyDescent="0.2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</row>
    <row r="363" spans="1:11" ht="12.75" customHeight="1" x14ac:dyDescent="0.2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</row>
    <row r="364" spans="1:11" ht="12.75" customHeight="1" x14ac:dyDescent="0.2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</row>
    <row r="365" spans="1:11" ht="12.75" customHeight="1" x14ac:dyDescent="0.2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</row>
    <row r="366" spans="1:11" ht="12.75" customHeight="1" x14ac:dyDescent="0.2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</row>
    <row r="367" spans="1:11" ht="12.75" customHeight="1" x14ac:dyDescent="0.2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</row>
    <row r="368" spans="1:11" ht="12.75" customHeight="1" x14ac:dyDescent="0.2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</row>
    <row r="369" spans="1:11" ht="12.75" customHeight="1" x14ac:dyDescent="0.2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</row>
    <row r="370" spans="1:11" ht="12.75" customHeight="1" x14ac:dyDescent="0.2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</row>
    <row r="371" spans="1:11" ht="12.75" customHeight="1" x14ac:dyDescent="0.2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</row>
    <row r="372" spans="1:11" ht="12.75" customHeight="1" x14ac:dyDescent="0.2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</row>
    <row r="373" spans="1:11" ht="12.75" customHeight="1" x14ac:dyDescent="0.2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</row>
    <row r="374" spans="1:11" ht="12.75" customHeight="1" x14ac:dyDescent="0.2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</row>
    <row r="375" spans="1:11" ht="12.75" customHeight="1" x14ac:dyDescent="0.2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</row>
    <row r="376" spans="1:11" ht="12.75" customHeight="1" x14ac:dyDescent="0.2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</row>
    <row r="377" spans="1:11" ht="12.75" customHeight="1" x14ac:dyDescent="0.2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</row>
    <row r="378" spans="1:11" ht="12.75" customHeight="1" x14ac:dyDescent="0.2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</row>
    <row r="379" spans="1:11" ht="12.75" customHeight="1" x14ac:dyDescent="0.2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</row>
    <row r="380" spans="1:11" ht="12.75" customHeight="1" x14ac:dyDescent="0.2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</row>
    <row r="381" spans="1:11" ht="12.75" customHeight="1" x14ac:dyDescent="0.2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</row>
    <row r="382" spans="1:11" ht="12.75" customHeight="1" x14ac:dyDescent="0.2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</row>
    <row r="383" spans="1:11" ht="12.75" customHeight="1" x14ac:dyDescent="0.2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</row>
    <row r="384" spans="1:11" ht="12.75" customHeight="1" x14ac:dyDescent="0.2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</row>
    <row r="385" spans="1:11" ht="12.75" customHeight="1" x14ac:dyDescent="0.2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</row>
    <row r="386" spans="1:11" ht="12.75" customHeight="1" x14ac:dyDescent="0.2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</row>
    <row r="387" spans="1:11" ht="12.75" customHeight="1" x14ac:dyDescent="0.2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</row>
    <row r="388" spans="1:11" ht="12.75" customHeight="1" x14ac:dyDescent="0.2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</row>
    <row r="389" spans="1:11" ht="12.75" customHeight="1" x14ac:dyDescent="0.2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</row>
    <row r="390" spans="1:11" ht="12.75" customHeight="1" x14ac:dyDescent="0.2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</row>
    <row r="391" spans="1:11" ht="12.75" customHeight="1" x14ac:dyDescent="0.2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</row>
    <row r="392" spans="1:11" ht="12.75" customHeight="1" x14ac:dyDescent="0.2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</row>
    <row r="393" spans="1:11" ht="12.75" customHeight="1" x14ac:dyDescent="0.2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</row>
    <row r="394" spans="1:11" ht="12.75" customHeight="1" x14ac:dyDescent="0.2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</row>
    <row r="395" spans="1:11" ht="12.75" customHeight="1" x14ac:dyDescent="0.2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</row>
    <row r="396" spans="1:11" ht="12.75" customHeight="1" x14ac:dyDescent="0.2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</row>
    <row r="397" spans="1:11" ht="12.75" customHeight="1" x14ac:dyDescent="0.2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</row>
    <row r="398" spans="1:11" ht="12.75" customHeight="1" x14ac:dyDescent="0.2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</row>
    <row r="399" spans="1:11" ht="12.75" customHeight="1" x14ac:dyDescent="0.2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</row>
    <row r="400" spans="1:11" ht="12.75" customHeight="1" x14ac:dyDescent="0.2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</row>
    <row r="401" spans="1:11" ht="12.75" customHeight="1" x14ac:dyDescent="0.2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</row>
    <row r="402" spans="1:11" ht="12.75" customHeight="1" x14ac:dyDescent="0.2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</row>
    <row r="403" spans="1:11" ht="12.75" customHeight="1" x14ac:dyDescent="0.2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</row>
    <row r="404" spans="1:11" ht="12.75" customHeight="1" x14ac:dyDescent="0.2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</row>
    <row r="405" spans="1:11" ht="12.75" customHeight="1" x14ac:dyDescent="0.2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</row>
    <row r="406" spans="1:11" ht="12.75" customHeight="1" x14ac:dyDescent="0.2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</row>
    <row r="407" spans="1:11" ht="12.75" customHeight="1" x14ac:dyDescent="0.2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</row>
    <row r="408" spans="1:11" ht="12.75" customHeight="1" x14ac:dyDescent="0.2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</row>
    <row r="409" spans="1:11" ht="12.75" customHeight="1" x14ac:dyDescent="0.2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</row>
    <row r="410" spans="1:11" ht="12.75" customHeight="1" x14ac:dyDescent="0.2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</row>
    <row r="411" spans="1:11" ht="12.75" customHeight="1" x14ac:dyDescent="0.2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</row>
    <row r="412" spans="1:11" ht="12.75" customHeight="1" x14ac:dyDescent="0.2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</row>
    <row r="413" spans="1:11" ht="12.75" customHeight="1" x14ac:dyDescent="0.2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</row>
    <row r="414" spans="1:11" ht="12.75" customHeight="1" x14ac:dyDescent="0.2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</row>
    <row r="415" spans="1:11" ht="12.75" customHeight="1" x14ac:dyDescent="0.2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</row>
    <row r="416" spans="1:11" ht="12.75" customHeight="1" x14ac:dyDescent="0.2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</row>
    <row r="417" spans="1:11" ht="12.75" customHeight="1" x14ac:dyDescent="0.2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</row>
    <row r="418" spans="1:11" ht="12.75" customHeight="1" x14ac:dyDescent="0.2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</row>
    <row r="419" spans="1:11" ht="12.75" customHeight="1" x14ac:dyDescent="0.2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</row>
    <row r="420" spans="1:11" ht="12.75" customHeight="1" x14ac:dyDescent="0.2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</row>
    <row r="421" spans="1:11" ht="12.75" customHeight="1" x14ac:dyDescent="0.2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</row>
    <row r="422" spans="1:11" ht="12.75" customHeight="1" x14ac:dyDescent="0.2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</row>
    <row r="423" spans="1:11" ht="12.75" customHeight="1" x14ac:dyDescent="0.2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</row>
    <row r="424" spans="1:11" ht="12.75" customHeight="1" x14ac:dyDescent="0.2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</row>
    <row r="425" spans="1:11" ht="12.75" customHeight="1" x14ac:dyDescent="0.2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</row>
    <row r="426" spans="1:11" ht="12.75" customHeight="1" x14ac:dyDescent="0.2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</row>
    <row r="427" spans="1:11" ht="12.75" customHeight="1" x14ac:dyDescent="0.2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</row>
    <row r="428" spans="1:11" ht="12.75" customHeight="1" x14ac:dyDescent="0.2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</row>
    <row r="429" spans="1:11" ht="12.75" customHeight="1" x14ac:dyDescent="0.2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</row>
    <row r="430" spans="1:11" ht="12.75" customHeight="1" x14ac:dyDescent="0.2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</row>
    <row r="431" spans="1:11" ht="12.75" customHeight="1" x14ac:dyDescent="0.2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</row>
    <row r="432" spans="1:11" ht="12.75" customHeight="1" x14ac:dyDescent="0.2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</row>
    <row r="433" spans="1:11" ht="12.75" customHeight="1" x14ac:dyDescent="0.2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</row>
    <row r="434" spans="1:11" ht="12.75" customHeight="1" x14ac:dyDescent="0.2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</row>
    <row r="435" spans="1:11" ht="12.75" customHeight="1" x14ac:dyDescent="0.2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</row>
    <row r="436" spans="1:11" ht="12.75" customHeight="1" x14ac:dyDescent="0.2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</row>
    <row r="437" spans="1:11" ht="12.75" customHeight="1" x14ac:dyDescent="0.2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</row>
    <row r="438" spans="1:11" ht="12.75" customHeight="1" x14ac:dyDescent="0.2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</row>
    <row r="439" spans="1:11" ht="12.75" customHeight="1" x14ac:dyDescent="0.2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</row>
    <row r="440" spans="1:11" ht="12.75" customHeight="1" x14ac:dyDescent="0.2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</row>
    <row r="441" spans="1:11" ht="12.75" customHeight="1" x14ac:dyDescent="0.2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</row>
    <row r="442" spans="1:11" ht="12.75" customHeight="1" x14ac:dyDescent="0.2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</row>
    <row r="443" spans="1:11" ht="12.75" customHeight="1" x14ac:dyDescent="0.2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</row>
    <row r="444" spans="1:11" ht="12.75" customHeight="1" x14ac:dyDescent="0.2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</row>
    <row r="445" spans="1:11" ht="12.75" customHeight="1" x14ac:dyDescent="0.2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</row>
    <row r="446" spans="1:11" ht="12.75" customHeight="1" x14ac:dyDescent="0.2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</row>
    <row r="447" spans="1:11" ht="12.75" customHeight="1" x14ac:dyDescent="0.2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</row>
    <row r="448" spans="1:11" ht="12.75" customHeight="1" x14ac:dyDescent="0.2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</row>
    <row r="449" spans="1:11" ht="12.75" customHeight="1" x14ac:dyDescent="0.2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</row>
    <row r="450" spans="1:11" ht="12.75" customHeight="1" x14ac:dyDescent="0.2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</row>
    <row r="451" spans="1:11" ht="12.75" customHeight="1" x14ac:dyDescent="0.2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</row>
    <row r="452" spans="1:11" ht="12.75" customHeight="1" x14ac:dyDescent="0.2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</row>
    <row r="453" spans="1:11" ht="12.75" customHeight="1" x14ac:dyDescent="0.2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</row>
    <row r="454" spans="1:11" ht="12.75" customHeight="1" x14ac:dyDescent="0.2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</row>
    <row r="455" spans="1:11" ht="12.75" customHeight="1" x14ac:dyDescent="0.2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</row>
    <row r="456" spans="1:11" ht="12.75" customHeight="1" x14ac:dyDescent="0.2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</row>
    <row r="457" spans="1:11" ht="12.75" customHeight="1" x14ac:dyDescent="0.2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</row>
    <row r="458" spans="1:11" ht="12.75" customHeight="1" x14ac:dyDescent="0.2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</row>
    <row r="459" spans="1:11" ht="12.75" customHeight="1" x14ac:dyDescent="0.2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</row>
    <row r="460" spans="1:11" ht="12.75" customHeight="1" x14ac:dyDescent="0.2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</row>
    <row r="461" spans="1:11" ht="12.75" customHeight="1" x14ac:dyDescent="0.2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</row>
    <row r="462" spans="1:11" ht="12.75" customHeight="1" x14ac:dyDescent="0.2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</row>
    <row r="463" spans="1:11" ht="12.75" customHeight="1" x14ac:dyDescent="0.2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</row>
    <row r="464" spans="1:11" ht="12.75" customHeight="1" x14ac:dyDescent="0.2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</row>
    <row r="465" spans="1:11" ht="12.75" customHeight="1" x14ac:dyDescent="0.2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</row>
    <row r="466" spans="1:11" ht="12.75" customHeight="1" x14ac:dyDescent="0.2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</row>
    <row r="467" spans="1:11" ht="12.75" customHeight="1" x14ac:dyDescent="0.2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</row>
    <row r="468" spans="1:11" ht="12.75" customHeight="1" x14ac:dyDescent="0.2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</row>
    <row r="469" spans="1:11" ht="12.75" customHeight="1" x14ac:dyDescent="0.2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</row>
    <row r="470" spans="1:11" ht="12.75" customHeight="1" x14ac:dyDescent="0.2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</row>
    <row r="471" spans="1:11" ht="12.75" customHeight="1" x14ac:dyDescent="0.2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</row>
    <row r="472" spans="1:11" ht="12.75" customHeight="1" x14ac:dyDescent="0.2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</row>
    <row r="473" spans="1:11" ht="12.75" customHeight="1" x14ac:dyDescent="0.2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</row>
    <row r="474" spans="1:11" ht="12.75" customHeight="1" x14ac:dyDescent="0.2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</row>
    <row r="475" spans="1:11" ht="12.75" customHeight="1" x14ac:dyDescent="0.2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</row>
    <row r="476" spans="1:11" ht="12.75" customHeight="1" x14ac:dyDescent="0.2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</row>
    <row r="477" spans="1:11" ht="12.75" customHeight="1" x14ac:dyDescent="0.2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</row>
    <row r="478" spans="1:11" ht="12.75" customHeight="1" x14ac:dyDescent="0.2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</row>
    <row r="479" spans="1:11" ht="12.75" customHeight="1" x14ac:dyDescent="0.2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</row>
    <row r="480" spans="1:11" ht="12.75" customHeight="1" x14ac:dyDescent="0.2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</row>
    <row r="481" spans="1:11" ht="12.75" customHeight="1" x14ac:dyDescent="0.2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</row>
    <row r="482" spans="1:11" ht="12.75" customHeight="1" x14ac:dyDescent="0.2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</row>
    <row r="483" spans="1:11" ht="12.75" customHeight="1" x14ac:dyDescent="0.2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</row>
    <row r="484" spans="1:11" ht="12.75" customHeight="1" x14ac:dyDescent="0.2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</row>
    <row r="485" spans="1:11" ht="12.75" customHeight="1" x14ac:dyDescent="0.2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</row>
    <row r="486" spans="1:11" ht="12.75" customHeight="1" x14ac:dyDescent="0.2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</row>
    <row r="487" spans="1:11" ht="12.75" customHeight="1" x14ac:dyDescent="0.2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</row>
    <row r="488" spans="1:11" ht="12.75" customHeight="1" x14ac:dyDescent="0.2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</row>
    <row r="489" spans="1:11" ht="12.75" customHeight="1" x14ac:dyDescent="0.2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</row>
    <row r="490" spans="1:11" ht="12.75" customHeight="1" x14ac:dyDescent="0.2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</row>
    <row r="491" spans="1:11" ht="12.75" customHeight="1" x14ac:dyDescent="0.2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</row>
    <row r="492" spans="1:11" ht="12.75" customHeight="1" x14ac:dyDescent="0.2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</row>
    <row r="493" spans="1:11" ht="12.75" customHeight="1" x14ac:dyDescent="0.2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</row>
    <row r="494" spans="1:11" ht="12.75" customHeight="1" x14ac:dyDescent="0.2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</row>
    <row r="495" spans="1:11" ht="12.75" customHeight="1" x14ac:dyDescent="0.2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</row>
    <row r="496" spans="1:11" ht="12.75" customHeight="1" x14ac:dyDescent="0.2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</row>
    <row r="497" spans="1:11" ht="12.75" customHeight="1" x14ac:dyDescent="0.2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</row>
    <row r="498" spans="1:11" ht="12.75" customHeight="1" x14ac:dyDescent="0.2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</row>
    <row r="499" spans="1:11" ht="12.75" customHeight="1" x14ac:dyDescent="0.2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</row>
    <row r="500" spans="1:11" ht="12.75" customHeight="1" x14ac:dyDescent="0.2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</row>
    <row r="501" spans="1:11" ht="12.75" customHeight="1" x14ac:dyDescent="0.2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</row>
    <row r="502" spans="1:11" ht="12.75" customHeight="1" x14ac:dyDescent="0.2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</row>
    <row r="503" spans="1:11" ht="12.75" customHeight="1" x14ac:dyDescent="0.2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</row>
    <row r="504" spans="1:11" ht="12.75" customHeight="1" x14ac:dyDescent="0.2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</row>
    <row r="505" spans="1:11" ht="12.75" customHeight="1" x14ac:dyDescent="0.2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</row>
    <row r="506" spans="1:11" ht="12.75" customHeight="1" x14ac:dyDescent="0.2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</row>
    <row r="507" spans="1:11" ht="12.75" customHeight="1" x14ac:dyDescent="0.2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</row>
    <row r="508" spans="1:11" ht="12.75" customHeight="1" x14ac:dyDescent="0.2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</row>
    <row r="509" spans="1:11" ht="12.75" customHeight="1" x14ac:dyDescent="0.2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</row>
    <row r="510" spans="1:11" ht="12.75" customHeight="1" x14ac:dyDescent="0.2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</row>
    <row r="511" spans="1:11" ht="12.75" customHeight="1" x14ac:dyDescent="0.2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</row>
    <row r="512" spans="1:11" ht="12.75" customHeight="1" x14ac:dyDescent="0.2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</row>
    <row r="513" spans="1:11" ht="12.75" customHeight="1" x14ac:dyDescent="0.2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</row>
    <row r="514" spans="1:11" ht="12.75" customHeight="1" x14ac:dyDescent="0.2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</row>
    <row r="515" spans="1:11" ht="12.75" customHeight="1" x14ac:dyDescent="0.2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</row>
    <row r="516" spans="1:11" ht="12.75" customHeight="1" x14ac:dyDescent="0.2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</row>
    <row r="517" spans="1:11" ht="12.75" customHeight="1" x14ac:dyDescent="0.2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</row>
    <row r="518" spans="1:11" ht="12.75" customHeight="1" x14ac:dyDescent="0.2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</row>
    <row r="519" spans="1:11" ht="12.75" customHeight="1" x14ac:dyDescent="0.2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</row>
    <row r="520" spans="1:11" ht="12.75" customHeight="1" x14ac:dyDescent="0.2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</row>
    <row r="521" spans="1:11" ht="12.75" customHeight="1" x14ac:dyDescent="0.2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</row>
    <row r="522" spans="1:11" ht="12.75" customHeight="1" x14ac:dyDescent="0.2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</row>
    <row r="523" spans="1:11" ht="12.75" customHeight="1" x14ac:dyDescent="0.2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</row>
    <row r="524" spans="1:11" ht="12.75" customHeight="1" x14ac:dyDescent="0.2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</row>
    <row r="525" spans="1:11" ht="12.75" customHeight="1" x14ac:dyDescent="0.2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</row>
    <row r="526" spans="1:11" ht="12.75" customHeight="1" x14ac:dyDescent="0.2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</row>
    <row r="527" spans="1:11" ht="12.75" customHeight="1" x14ac:dyDescent="0.2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</row>
    <row r="528" spans="1:11" ht="12.75" customHeight="1" x14ac:dyDescent="0.2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</row>
    <row r="529" spans="1:11" ht="12.75" customHeight="1" x14ac:dyDescent="0.2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</row>
    <row r="530" spans="1:11" ht="12.75" customHeight="1" x14ac:dyDescent="0.2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</row>
    <row r="531" spans="1:11" ht="12.75" customHeight="1" x14ac:dyDescent="0.2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</row>
    <row r="532" spans="1:11" ht="12.75" customHeight="1" x14ac:dyDescent="0.2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</row>
    <row r="533" spans="1:11" ht="12.75" customHeight="1" x14ac:dyDescent="0.2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</row>
    <row r="534" spans="1:11" ht="12.75" customHeight="1" x14ac:dyDescent="0.2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</row>
    <row r="535" spans="1:11" ht="12.75" customHeight="1" x14ac:dyDescent="0.2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</row>
    <row r="536" spans="1:11" ht="12.75" customHeight="1" x14ac:dyDescent="0.2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</row>
    <row r="537" spans="1:11" ht="12.75" customHeight="1" x14ac:dyDescent="0.2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</row>
    <row r="538" spans="1:11" ht="12.75" customHeight="1" x14ac:dyDescent="0.2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</row>
    <row r="539" spans="1:11" ht="12.75" customHeight="1" x14ac:dyDescent="0.2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</row>
    <row r="540" spans="1:11" ht="12.75" customHeight="1" x14ac:dyDescent="0.2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</row>
    <row r="541" spans="1:11" ht="12.75" customHeight="1" x14ac:dyDescent="0.2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</row>
    <row r="542" spans="1:11" ht="12.75" customHeight="1" x14ac:dyDescent="0.2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</row>
    <row r="543" spans="1:11" ht="12.75" customHeight="1" x14ac:dyDescent="0.2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</row>
    <row r="544" spans="1:11" ht="12.75" customHeight="1" x14ac:dyDescent="0.2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</row>
    <row r="545" spans="1:11" ht="12.75" customHeight="1" x14ac:dyDescent="0.2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</row>
    <row r="546" spans="1:11" ht="12.75" customHeight="1" x14ac:dyDescent="0.2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</row>
    <row r="547" spans="1:11" ht="12.75" customHeight="1" x14ac:dyDescent="0.2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</row>
    <row r="548" spans="1:11" ht="12.75" customHeight="1" x14ac:dyDescent="0.2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</row>
    <row r="549" spans="1:11" ht="12.75" customHeight="1" x14ac:dyDescent="0.2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</row>
    <row r="550" spans="1:11" ht="12.75" customHeight="1" x14ac:dyDescent="0.2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</row>
    <row r="551" spans="1:11" ht="12.75" customHeight="1" x14ac:dyDescent="0.2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</row>
    <row r="552" spans="1:11" ht="12.75" customHeight="1" x14ac:dyDescent="0.2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</row>
    <row r="553" spans="1:11" ht="12.75" customHeight="1" x14ac:dyDescent="0.2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</row>
    <row r="554" spans="1:11" ht="12.75" customHeight="1" x14ac:dyDescent="0.2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</row>
    <row r="555" spans="1:11" ht="12.75" customHeight="1" x14ac:dyDescent="0.2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</row>
    <row r="556" spans="1:11" ht="12.75" customHeight="1" x14ac:dyDescent="0.2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</row>
    <row r="557" spans="1:11" ht="12.75" customHeight="1" x14ac:dyDescent="0.2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</row>
    <row r="558" spans="1:11" ht="12.75" customHeight="1" x14ac:dyDescent="0.2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</row>
    <row r="559" spans="1:11" ht="12.75" customHeight="1" x14ac:dyDescent="0.2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</row>
    <row r="560" spans="1:11" ht="12.75" customHeight="1" x14ac:dyDescent="0.2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</row>
    <row r="561" spans="1:11" ht="12.75" customHeight="1" x14ac:dyDescent="0.2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</row>
    <row r="562" spans="1:11" ht="12.75" customHeight="1" x14ac:dyDescent="0.2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</row>
    <row r="563" spans="1:11" ht="12.75" customHeight="1" x14ac:dyDescent="0.2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</row>
    <row r="564" spans="1:11" ht="12.75" customHeight="1" x14ac:dyDescent="0.2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</row>
    <row r="565" spans="1:11" ht="12.75" customHeight="1" x14ac:dyDescent="0.2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</row>
    <row r="566" spans="1:11" ht="12.75" customHeight="1" x14ac:dyDescent="0.2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</row>
    <row r="567" spans="1:11" ht="12.75" customHeight="1" x14ac:dyDescent="0.2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</row>
    <row r="568" spans="1:11" ht="12.75" customHeight="1" x14ac:dyDescent="0.2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</row>
    <row r="569" spans="1:11" ht="12.75" customHeight="1" x14ac:dyDescent="0.2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</row>
    <row r="570" spans="1:11" ht="12.75" customHeight="1" x14ac:dyDescent="0.2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</row>
    <row r="571" spans="1:11" ht="12.75" customHeight="1" x14ac:dyDescent="0.2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</row>
    <row r="572" spans="1:11" ht="12.75" customHeight="1" x14ac:dyDescent="0.2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</row>
    <row r="573" spans="1:11" ht="12.75" customHeight="1" x14ac:dyDescent="0.2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</row>
    <row r="574" spans="1:11" ht="12.75" customHeight="1" x14ac:dyDescent="0.2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</row>
    <row r="575" spans="1:11" ht="12.75" customHeight="1" x14ac:dyDescent="0.2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</row>
    <row r="576" spans="1:11" ht="12.75" customHeight="1" x14ac:dyDescent="0.2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</row>
    <row r="577" spans="1:11" ht="12.75" customHeight="1" x14ac:dyDescent="0.2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</row>
    <row r="578" spans="1:11" ht="12.75" customHeight="1" x14ac:dyDescent="0.2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</row>
    <row r="579" spans="1:11" ht="12.75" customHeight="1" x14ac:dyDescent="0.2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</row>
    <row r="580" spans="1:11" ht="12.75" customHeight="1" x14ac:dyDescent="0.2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</row>
    <row r="581" spans="1:11" ht="12.75" customHeight="1" x14ac:dyDescent="0.2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</row>
    <row r="582" spans="1:11" ht="12.75" customHeight="1" x14ac:dyDescent="0.2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</row>
    <row r="583" spans="1:11" ht="12.75" customHeight="1" x14ac:dyDescent="0.2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</row>
    <row r="584" spans="1:11" ht="12.75" customHeight="1" x14ac:dyDescent="0.2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</row>
    <row r="585" spans="1:11" ht="12.75" customHeight="1" x14ac:dyDescent="0.2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</row>
    <row r="586" spans="1:11" ht="12.75" customHeight="1" x14ac:dyDescent="0.2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</row>
    <row r="587" spans="1:11" ht="12.75" customHeight="1" x14ac:dyDescent="0.2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</row>
    <row r="588" spans="1:11" ht="12.75" customHeight="1" x14ac:dyDescent="0.2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</row>
    <row r="589" spans="1:11" ht="12.75" customHeight="1" x14ac:dyDescent="0.2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</row>
    <row r="590" spans="1:11" ht="12.75" customHeight="1" x14ac:dyDescent="0.2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</row>
    <row r="591" spans="1:11" ht="12.75" customHeight="1" x14ac:dyDescent="0.2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</row>
    <row r="592" spans="1:11" ht="12.75" customHeight="1" x14ac:dyDescent="0.2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</row>
    <row r="593" spans="1:11" ht="12.75" customHeight="1" x14ac:dyDescent="0.2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</row>
    <row r="594" spans="1:11" ht="12.75" customHeight="1" x14ac:dyDescent="0.2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</row>
    <row r="595" spans="1:11" ht="12.75" customHeight="1" x14ac:dyDescent="0.2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</row>
    <row r="596" spans="1:11" ht="12.75" customHeight="1" x14ac:dyDescent="0.2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</row>
    <row r="597" spans="1:11" ht="12.75" customHeight="1" x14ac:dyDescent="0.2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</row>
    <row r="598" spans="1:11" ht="12.75" customHeight="1" x14ac:dyDescent="0.2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</row>
    <row r="599" spans="1:11" ht="12.75" customHeight="1" x14ac:dyDescent="0.2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</row>
    <row r="600" spans="1:11" ht="12.75" customHeight="1" x14ac:dyDescent="0.2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</row>
    <row r="601" spans="1:11" ht="12.75" customHeight="1" x14ac:dyDescent="0.2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</row>
    <row r="602" spans="1:11" ht="12.75" customHeight="1" x14ac:dyDescent="0.2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</row>
    <row r="603" spans="1:11" ht="12.75" customHeight="1" x14ac:dyDescent="0.2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</row>
    <row r="604" spans="1:11" ht="12.75" customHeight="1" x14ac:dyDescent="0.2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</row>
    <row r="605" spans="1:11" ht="12.75" customHeight="1" x14ac:dyDescent="0.2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</row>
    <row r="606" spans="1:11" ht="12.75" customHeight="1" x14ac:dyDescent="0.2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</row>
    <row r="607" spans="1:11" ht="12.75" customHeight="1" x14ac:dyDescent="0.2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</row>
    <row r="608" spans="1:11" ht="12.75" customHeight="1" x14ac:dyDescent="0.2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</row>
    <row r="609" spans="1:11" ht="12.75" customHeight="1" x14ac:dyDescent="0.2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</row>
    <row r="610" spans="1:11" ht="12.75" customHeight="1" x14ac:dyDescent="0.2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</row>
    <row r="611" spans="1:11" ht="12.75" customHeight="1" x14ac:dyDescent="0.2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</row>
    <row r="612" spans="1:11" ht="12.75" customHeight="1" x14ac:dyDescent="0.2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</row>
    <row r="613" spans="1:11" ht="12.75" customHeight="1" x14ac:dyDescent="0.2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</row>
    <row r="614" spans="1:11" ht="12.75" customHeight="1" x14ac:dyDescent="0.2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</row>
    <row r="615" spans="1:11" ht="12.75" customHeight="1" x14ac:dyDescent="0.2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</row>
    <row r="616" spans="1:11" ht="12.75" customHeight="1" x14ac:dyDescent="0.2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</row>
    <row r="617" spans="1:11" ht="12.75" customHeight="1" x14ac:dyDescent="0.2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</row>
    <row r="618" spans="1:11" ht="12.75" customHeight="1" x14ac:dyDescent="0.2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</row>
    <row r="619" spans="1:11" ht="12.75" customHeight="1" x14ac:dyDescent="0.2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</row>
    <row r="620" spans="1:11" ht="12.75" customHeight="1" x14ac:dyDescent="0.2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</row>
    <row r="621" spans="1:11" ht="12.75" customHeight="1" x14ac:dyDescent="0.2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</row>
    <row r="622" spans="1:11" ht="12.75" customHeight="1" x14ac:dyDescent="0.2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</row>
    <row r="623" spans="1:11" ht="12.75" customHeight="1" x14ac:dyDescent="0.2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</row>
    <row r="624" spans="1:11" ht="12.75" customHeight="1" x14ac:dyDescent="0.2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</row>
    <row r="625" spans="1:11" ht="12.75" customHeight="1" x14ac:dyDescent="0.2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</row>
    <row r="626" spans="1:11" ht="12.75" customHeight="1" x14ac:dyDescent="0.2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</row>
    <row r="627" spans="1:11" ht="12.75" customHeight="1" x14ac:dyDescent="0.2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</row>
    <row r="628" spans="1:11" ht="12.75" customHeight="1" x14ac:dyDescent="0.2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</row>
    <row r="629" spans="1:11" ht="12.75" customHeight="1" x14ac:dyDescent="0.2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</row>
    <row r="630" spans="1:11" ht="12.75" customHeight="1" x14ac:dyDescent="0.2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</row>
    <row r="631" spans="1:11" ht="12.75" customHeight="1" x14ac:dyDescent="0.2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</row>
    <row r="632" spans="1:11" ht="12.75" customHeight="1" x14ac:dyDescent="0.2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</row>
    <row r="633" spans="1:11" ht="12.75" customHeight="1" x14ac:dyDescent="0.2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</row>
    <row r="634" spans="1:11" ht="12.75" customHeight="1" x14ac:dyDescent="0.2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</row>
    <row r="635" spans="1:11" ht="12.75" customHeight="1" x14ac:dyDescent="0.2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</row>
    <row r="636" spans="1:11" ht="12.75" customHeight="1" x14ac:dyDescent="0.2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</row>
    <row r="637" spans="1:11" ht="12.75" customHeight="1" x14ac:dyDescent="0.2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</row>
    <row r="638" spans="1:11" ht="12.75" customHeight="1" x14ac:dyDescent="0.2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</row>
    <row r="639" spans="1:11" ht="12.75" customHeight="1" x14ac:dyDescent="0.2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</row>
    <row r="640" spans="1:11" ht="12.75" customHeight="1" x14ac:dyDescent="0.2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</row>
    <row r="641" spans="1:11" ht="12.75" customHeight="1" x14ac:dyDescent="0.2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</row>
    <row r="642" spans="1:11" ht="12.75" customHeight="1" x14ac:dyDescent="0.2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</row>
    <row r="643" spans="1:11" ht="12.75" customHeight="1" x14ac:dyDescent="0.2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</row>
    <row r="644" spans="1:11" ht="12.75" customHeight="1" x14ac:dyDescent="0.2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</row>
    <row r="645" spans="1:11" ht="12.75" customHeight="1" x14ac:dyDescent="0.2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</row>
    <row r="646" spans="1:11" ht="12.75" customHeight="1" x14ac:dyDescent="0.2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</row>
    <row r="647" spans="1:11" ht="12.75" customHeight="1" x14ac:dyDescent="0.2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</row>
    <row r="648" spans="1:11" ht="12.75" customHeight="1" x14ac:dyDescent="0.2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</row>
    <row r="649" spans="1:11" ht="12.75" customHeight="1" x14ac:dyDescent="0.2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</row>
    <row r="650" spans="1:11" ht="12.75" customHeight="1" x14ac:dyDescent="0.2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</row>
    <row r="651" spans="1:11" ht="12.75" customHeight="1" x14ac:dyDescent="0.2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</row>
    <row r="652" spans="1:11" ht="12.75" customHeight="1" x14ac:dyDescent="0.2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</row>
    <row r="653" spans="1:11" ht="12.75" customHeight="1" x14ac:dyDescent="0.2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</row>
    <row r="654" spans="1:11" ht="12.75" customHeight="1" x14ac:dyDescent="0.2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</row>
    <row r="655" spans="1:11" ht="12.75" customHeight="1" x14ac:dyDescent="0.2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</row>
    <row r="656" spans="1:11" ht="12.75" customHeight="1" x14ac:dyDescent="0.2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</row>
    <row r="657" spans="1:11" ht="12.75" customHeight="1" x14ac:dyDescent="0.2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</row>
    <row r="658" spans="1:11" ht="12.75" customHeight="1" x14ac:dyDescent="0.2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</row>
    <row r="659" spans="1:11" ht="12.75" customHeight="1" x14ac:dyDescent="0.2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</row>
    <row r="660" spans="1:11" ht="12.75" customHeight="1" x14ac:dyDescent="0.2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</row>
    <row r="661" spans="1:11" ht="12.75" customHeight="1" x14ac:dyDescent="0.2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</row>
    <row r="662" spans="1:11" ht="12.75" customHeight="1" x14ac:dyDescent="0.2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</row>
    <row r="663" spans="1:11" ht="12.75" customHeight="1" x14ac:dyDescent="0.2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</row>
    <row r="664" spans="1:11" ht="12.75" customHeight="1" x14ac:dyDescent="0.2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</row>
    <row r="665" spans="1:11" ht="12.75" customHeight="1" x14ac:dyDescent="0.2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</row>
    <row r="666" spans="1:11" ht="12.75" customHeight="1" x14ac:dyDescent="0.2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</row>
    <row r="667" spans="1:11" ht="12.75" customHeight="1" x14ac:dyDescent="0.2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</row>
    <row r="668" spans="1:11" ht="12.75" customHeight="1" x14ac:dyDescent="0.2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</row>
    <row r="669" spans="1:11" ht="12.75" customHeight="1" x14ac:dyDescent="0.2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</row>
    <row r="670" spans="1:11" ht="12.75" customHeight="1" x14ac:dyDescent="0.2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</row>
    <row r="671" spans="1:11" ht="12.75" customHeight="1" x14ac:dyDescent="0.2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</row>
    <row r="672" spans="1:11" ht="12.75" customHeight="1" x14ac:dyDescent="0.2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</row>
    <row r="673" spans="1:11" ht="12.75" customHeight="1" x14ac:dyDescent="0.2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</row>
    <row r="674" spans="1:11" ht="12.75" customHeight="1" x14ac:dyDescent="0.2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</row>
    <row r="675" spans="1:11" ht="12.75" customHeight="1" x14ac:dyDescent="0.2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</row>
    <row r="676" spans="1:11" ht="12.75" customHeight="1" x14ac:dyDescent="0.2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</row>
    <row r="677" spans="1:11" ht="12.75" customHeight="1" x14ac:dyDescent="0.2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</row>
    <row r="678" spans="1:11" ht="12.75" customHeight="1" x14ac:dyDescent="0.2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</row>
    <row r="679" spans="1:11" ht="12.75" customHeight="1" x14ac:dyDescent="0.2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</row>
    <row r="680" spans="1:11" ht="12.75" customHeight="1" x14ac:dyDescent="0.2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</row>
    <row r="681" spans="1:11" ht="12.75" customHeight="1" x14ac:dyDescent="0.2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</row>
    <row r="682" spans="1:11" ht="12.75" customHeight="1" x14ac:dyDescent="0.2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</row>
    <row r="683" spans="1:11" ht="12.75" customHeight="1" x14ac:dyDescent="0.2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</row>
    <row r="684" spans="1:11" ht="12.75" customHeight="1" x14ac:dyDescent="0.2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</row>
    <row r="685" spans="1:11" ht="12.75" customHeight="1" x14ac:dyDescent="0.2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</row>
    <row r="686" spans="1:11" ht="12.75" customHeight="1" x14ac:dyDescent="0.2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</row>
    <row r="687" spans="1:11" ht="12.75" customHeight="1" x14ac:dyDescent="0.2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</row>
    <row r="688" spans="1:11" ht="12.75" customHeight="1" x14ac:dyDescent="0.2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</row>
    <row r="689" spans="1:11" ht="12.75" customHeight="1" x14ac:dyDescent="0.2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</row>
    <row r="690" spans="1:11" ht="12.75" customHeight="1" x14ac:dyDescent="0.2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</row>
    <row r="691" spans="1:11" ht="12.75" customHeight="1" x14ac:dyDescent="0.2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</row>
    <row r="692" spans="1:11" ht="12.75" customHeight="1" x14ac:dyDescent="0.2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</row>
    <row r="693" spans="1:11" ht="12.75" customHeight="1" x14ac:dyDescent="0.2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</row>
    <row r="694" spans="1:11" ht="12.75" customHeight="1" x14ac:dyDescent="0.2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</row>
    <row r="695" spans="1:11" ht="12.75" customHeight="1" x14ac:dyDescent="0.2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</row>
    <row r="696" spans="1:11" ht="12.75" customHeight="1" x14ac:dyDescent="0.2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</row>
    <row r="697" spans="1:11" ht="12.75" customHeight="1" x14ac:dyDescent="0.2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</row>
    <row r="698" spans="1:11" ht="12.75" customHeight="1" x14ac:dyDescent="0.2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</row>
    <row r="699" spans="1:11" ht="12.75" customHeight="1" x14ac:dyDescent="0.2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</row>
    <row r="700" spans="1:11" ht="12.75" customHeight="1" x14ac:dyDescent="0.2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</row>
    <row r="701" spans="1:11" ht="12.75" customHeight="1" x14ac:dyDescent="0.2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</row>
    <row r="702" spans="1:11" ht="12.75" customHeight="1" x14ac:dyDescent="0.2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</row>
    <row r="703" spans="1:11" ht="12.75" customHeight="1" x14ac:dyDescent="0.2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</row>
    <row r="704" spans="1:11" ht="12.75" customHeight="1" x14ac:dyDescent="0.2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</row>
    <row r="705" spans="1:11" ht="12.75" customHeight="1" x14ac:dyDescent="0.2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</row>
    <row r="706" spans="1:11" ht="12.75" customHeight="1" x14ac:dyDescent="0.2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</row>
    <row r="707" spans="1:11" ht="12.75" customHeight="1" x14ac:dyDescent="0.2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</row>
    <row r="708" spans="1:11" ht="12.75" customHeight="1" x14ac:dyDescent="0.2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</row>
    <row r="709" spans="1:11" ht="12.75" customHeight="1" x14ac:dyDescent="0.2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</row>
    <row r="710" spans="1:11" ht="12.75" customHeight="1" x14ac:dyDescent="0.2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</row>
    <row r="711" spans="1:11" ht="12.75" customHeight="1" x14ac:dyDescent="0.2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</row>
    <row r="712" spans="1:11" ht="12.75" customHeight="1" x14ac:dyDescent="0.2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</row>
    <row r="713" spans="1:11" ht="12.75" customHeight="1" x14ac:dyDescent="0.2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</row>
    <row r="714" spans="1:11" ht="12.75" customHeight="1" x14ac:dyDescent="0.2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</row>
    <row r="715" spans="1:11" ht="12.75" customHeight="1" x14ac:dyDescent="0.2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</row>
    <row r="716" spans="1:11" ht="12.75" customHeight="1" x14ac:dyDescent="0.2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</row>
    <row r="717" spans="1:11" ht="12.75" customHeight="1" x14ac:dyDescent="0.2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</row>
    <row r="718" spans="1:11" ht="12.75" customHeight="1" x14ac:dyDescent="0.2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</row>
    <row r="719" spans="1:11" ht="12.75" customHeight="1" x14ac:dyDescent="0.2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</row>
    <row r="720" spans="1:11" ht="12.75" customHeight="1" x14ac:dyDescent="0.2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</row>
    <row r="721" spans="1:11" ht="12.75" customHeight="1" x14ac:dyDescent="0.2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</row>
    <row r="722" spans="1:11" ht="12.75" customHeight="1" x14ac:dyDescent="0.2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</row>
    <row r="723" spans="1:11" ht="12.75" customHeight="1" x14ac:dyDescent="0.2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</row>
    <row r="724" spans="1:11" ht="12.75" customHeight="1" x14ac:dyDescent="0.2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</row>
    <row r="725" spans="1:11" ht="12.75" customHeight="1" x14ac:dyDescent="0.2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</row>
    <row r="726" spans="1:11" ht="12.75" customHeight="1" x14ac:dyDescent="0.2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</row>
    <row r="727" spans="1:11" ht="12.75" customHeight="1" x14ac:dyDescent="0.2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</row>
    <row r="728" spans="1:11" ht="12.75" customHeight="1" x14ac:dyDescent="0.2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</row>
    <row r="729" spans="1:11" ht="12.75" customHeight="1" x14ac:dyDescent="0.2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</row>
    <row r="730" spans="1:11" ht="12.75" customHeight="1" x14ac:dyDescent="0.2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</row>
    <row r="731" spans="1:11" ht="12.75" customHeight="1" x14ac:dyDescent="0.2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</row>
    <row r="732" spans="1:11" ht="12.75" customHeight="1" x14ac:dyDescent="0.2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</row>
    <row r="733" spans="1:11" ht="12.75" customHeight="1" x14ac:dyDescent="0.2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</row>
    <row r="734" spans="1:11" ht="12.75" customHeight="1" x14ac:dyDescent="0.2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</row>
    <row r="735" spans="1:11" ht="12.75" customHeight="1" x14ac:dyDescent="0.2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</row>
    <row r="736" spans="1:11" ht="12.75" customHeight="1" x14ac:dyDescent="0.2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</row>
    <row r="737" spans="1:11" ht="12.75" customHeight="1" x14ac:dyDescent="0.2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</row>
    <row r="738" spans="1:11" ht="12.75" customHeight="1" x14ac:dyDescent="0.2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</row>
    <row r="739" spans="1:11" ht="12.75" customHeight="1" x14ac:dyDescent="0.2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</row>
    <row r="740" spans="1:11" ht="12.75" customHeight="1" x14ac:dyDescent="0.2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</row>
    <row r="741" spans="1:11" ht="12.75" customHeight="1" x14ac:dyDescent="0.2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</row>
    <row r="742" spans="1:11" ht="12.75" customHeight="1" x14ac:dyDescent="0.2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</row>
    <row r="743" spans="1:11" ht="12.75" customHeight="1" x14ac:dyDescent="0.2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</row>
    <row r="744" spans="1:11" ht="12.75" customHeight="1" x14ac:dyDescent="0.2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</row>
    <row r="745" spans="1:11" ht="12.75" customHeight="1" x14ac:dyDescent="0.2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</row>
    <row r="746" spans="1:11" ht="12.75" customHeight="1" x14ac:dyDescent="0.2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</row>
    <row r="747" spans="1:11" ht="12.75" customHeight="1" x14ac:dyDescent="0.2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</row>
    <row r="748" spans="1:11" ht="12.75" customHeight="1" x14ac:dyDescent="0.2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</row>
    <row r="749" spans="1:11" ht="12.75" customHeight="1" x14ac:dyDescent="0.2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</row>
    <row r="750" spans="1:11" ht="12.75" customHeight="1" x14ac:dyDescent="0.2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</row>
    <row r="751" spans="1:11" ht="12.75" customHeight="1" x14ac:dyDescent="0.2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</row>
    <row r="752" spans="1:11" ht="12.75" customHeight="1" x14ac:dyDescent="0.2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</row>
    <row r="753" spans="1:11" ht="12.75" customHeight="1" x14ac:dyDescent="0.2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</row>
    <row r="754" spans="1:11" ht="12.75" customHeight="1" x14ac:dyDescent="0.2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</row>
    <row r="755" spans="1:11" ht="12.75" customHeight="1" x14ac:dyDescent="0.2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</row>
    <row r="756" spans="1:11" ht="12.75" customHeight="1" x14ac:dyDescent="0.2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</row>
    <row r="757" spans="1:11" ht="12.75" customHeight="1" x14ac:dyDescent="0.2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</row>
    <row r="758" spans="1:11" ht="12.75" customHeight="1" x14ac:dyDescent="0.2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</row>
    <row r="759" spans="1:11" ht="12.75" customHeight="1" x14ac:dyDescent="0.2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</row>
    <row r="760" spans="1:11" ht="12.75" customHeight="1" x14ac:dyDescent="0.2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</row>
    <row r="761" spans="1:11" ht="12.75" customHeight="1" x14ac:dyDescent="0.2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</row>
    <row r="762" spans="1:11" ht="12.75" customHeight="1" x14ac:dyDescent="0.2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</row>
    <row r="763" spans="1:11" ht="12.75" customHeight="1" x14ac:dyDescent="0.2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</row>
    <row r="764" spans="1:11" ht="12.75" customHeight="1" x14ac:dyDescent="0.2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</row>
    <row r="765" spans="1:11" ht="12.75" customHeight="1" x14ac:dyDescent="0.2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</row>
    <row r="766" spans="1:11" ht="12.75" customHeight="1" x14ac:dyDescent="0.2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</row>
    <row r="767" spans="1:11" ht="12.75" customHeight="1" x14ac:dyDescent="0.2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</row>
    <row r="768" spans="1:11" ht="12.75" customHeight="1" x14ac:dyDescent="0.2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</row>
    <row r="769" spans="1:11" ht="12.75" customHeight="1" x14ac:dyDescent="0.2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</row>
    <row r="770" spans="1:11" ht="12.75" customHeight="1" x14ac:dyDescent="0.2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</row>
    <row r="771" spans="1:11" ht="12.75" customHeight="1" x14ac:dyDescent="0.2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</row>
    <row r="772" spans="1:11" ht="12.75" customHeight="1" x14ac:dyDescent="0.2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</row>
    <row r="773" spans="1:11" ht="12.75" customHeight="1" x14ac:dyDescent="0.2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</row>
    <row r="774" spans="1:11" ht="12.75" customHeight="1" x14ac:dyDescent="0.2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</row>
    <row r="775" spans="1:11" ht="12.75" customHeight="1" x14ac:dyDescent="0.2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</row>
    <row r="776" spans="1:11" ht="12.75" customHeight="1" x14ac:dyDescent="0.2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</row>
    <row r="777" spans="1:11" ht="12.75" customHeight="1" x14ac:dyDescent="0.2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</row>
    <row r="778" spans="1:11" ht="12.75" customHeight="1" x14ac:dyDescent="0.2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</row>
    <row r="779" spans="1:11" ht="12.75" customHeight="1" x14ac:dyDescent="0.2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</row>
    <row r="780" spans="1:11" ht="12.75" customHeight="1" x14ac:dyDescent="0.2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</row>
    <row r="781" spans="1:11" ht="12.75" customHeight="1" x14ac:dyDescent="0.2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</row>
    <row r="782" spans="1:11" ht="12.75" customHeight="1" x14ac:dyDescent="0.2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</row>
    <row r="783" spans="1:11" ht="12.75" customHeight="1" x14ac:dyDescent="0.2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</row>
    <row r="784" spans="1:11" ht="12.75" customHeight="1" x14ac:dyDescent="0.2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</row>
    <row r="785" spans="1:11" ht="12.75" customHeight="1" x14ac:dyDescent="0.2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</row>
    <row r="786" spans="1:11" ht="12.75" customHeight="1" x14ac:dyDescent="0.2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</row>
    <row r="787" spans="1:11" ht="12.75" customHeight="1" x14ac:dyDescent="0.2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</row>
    <row r="788" spans="1:11" ht="12.75" customHeight="1" x14ac:dyDescent="0.2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</row>
    <row r="789" spans="1:11" ht="12.75" customHeight="1" x14ac:dyDescent="0.2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</row>
    <row r="790" spans="1:11" ht="12.75" customHeight="1" x14ac:dyDescent="0.2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</row>
    <row r="791" spans="1:11" ht="12.75" customHeight="1" x14ac:dyDescent="0.2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</row>
    <row r="792" spans="1:11" ht="12.75" customHeight="1" x14ac:dyDescent="0.2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</row>
    <row r="793" spans="1:11" ht="12.75" customHeight="1" x14ac:dyDescent="0.2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</row>
    <row r="794" spans="1:11" ht="12.75" customHeight="1" x14ac:dyDescent="0.2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</row>
    <row r="795" spans="1:11" ht="12.75" customHeight="1" x14ac:dyDescent="0.2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</row>
    <row r="796" spans="1:11" ht="12.75" customHeight="1" x14ac:dyDescent="0.2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</row>
    <row r="797" spans="1:11" ht="12.75" customHeight="1" x14ac:dyDescent="0.2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</row>
    <row r="798" spans="1:11" ht="12.75" customHeight="1" x14ac:dyDescent="0.2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</row>
    <row r="799" spans="1:11" ht="12.75" customHeight="1" x14ac:dyDescent="0.2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</row>
    <row r="800" spans="1:11" ht="12.75" customHeight="1" x14ac:dyDescent="0.2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</row>
    <row r="801" spans="1:11" ht="12.75" customHeight="1" x14ac:dyDescent="0.2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</row>
    <row r="802" spans="1:11" ht="12.75" customHeight="1" x14ac:dyDescent="0.2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</row>
    <row r="803" spans="1:11" ht="12.75" customHeight="1" x14ac:dyDescent="0.2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</row>
    <row r="804" spans="1:11" ht="12.75" customHeight="1" x14ac:dyDescent="0.2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</row>
    <row r="805" spans="1:11" ht="12.75" customHeight="1" x14ac:dyDescent="0.2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</row>
    <row r="806" spans="1:11" ht="12.75" customHeight="1" x14ac:dyDescent="0.2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</row>
    <row r="807" spans="1:11" ht="12.75" customHeight="1" x14ac:dyDescent="0.2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</row>
    <row r="808" spans="1:11" ht="12.75" customHeight="1" x14ac:dyDescent="0.2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</row>
    <row r="809" spans="1:11" ht="12.75" customHeight="1" x14ac:dyDescent="0.2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</row>
    <row r="810" spans="1:11" ht="12.75" customHeight="1" x14ac:dyDescent="0.2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</row>
    <row r="811" spans="1:11" ht="12.75" customHeight="1" x14ac:dyDescent="0.2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</row>
    <row r="812" spans="1:11" ht="12.75" customHeight="1" x14ac:dyDescent="0.2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</row>
    <row r="813" spans="1:11" ht="12.75" customHeight="1" x14ac:dyDescent="0.2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</row>
    <row r="814" spans="1:11" ht="12.75" customHeight="1" x14ac:dyDescent="0.2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</row>
    <row r="815" spans="1:11" ht="12.75" customHeight="1" x14ac:dyDescent="0.2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</row>
    <row r="816" spans="1:11" ht="12.75" customHeight="1" x14ac:dyDescent="0.2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</row>
    <row r="817" spans="1:11" ht="12.75" customHeight="1" x14ac:dyDescent="0.2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</row>
    <row r="818" spans="1:11" ht="12.75" customHeight="1" x14ac:dyDescent="0.2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</row>
    <row r="819" spans="1:11" ht="12.75" customHeight="1" x14ac:dyDescent="0.2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</row>
    <row r="820" spans="1:11" ht="12.75" customHeight="1" x14ac:dyDescent="0.2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</row>
    <row r="821" spans="1:11" ht="12.75" customHeight="1" x14ac:dyDescent="0.2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</row>
    <row r="822" spans="1:11" ht="12.75" customHeight="1" x14ac:dyDescent="0.2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</row>
    <row r="823" spans="1:11" ht="12.75" customHeight="1" x14ac:dyDescent="0.2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</row>
    <row r="824" spans="1:11" ht="12.75" customHeight="1" x14ac:dyDescent="0.2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</row>
    <row r="825" spans="1:11" ht="12.75" customHeight="1" x14ac:dyDescent="0.2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</row>
    <row r="826" spans="1:11" ht="12.75" customHeight="1" x14ac:dyDescent="0.2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</row>
    <row r="827" spans="1:11" ht="12.75" customHeight="1" x14ac:dyDescent="0.2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</row>
    <row r="828" spans="1:11" ht="12.75" customHeight="1" x14ac:dyDescent="0.2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</row>
    <row r="829" spans="1:11" ht="12.75" customHeight="1" x14ac:dyDescent="0.2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</row>
    <row r="830" spans="1:11" ht="12.75" customHeight="1" x14ac:dyDescent="0.2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</row>
    <row r="831" spans="1:11" ht="12.75" customHeight="1" x14ac:dyDescent="0.2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</row>
    <row r="832" spans="1:11" ht="12.75" customHeight="1" x14ac:dyDescent="0.2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</row>
    <row r="833" spans="1:11" ht="12.75" customHeight="1" x14ac:dyDescent="0.2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</row>
    <row r="834" spans="1:11" ht="12.75" customHeight="1" x14ac:dyDescent="0.2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</row>
    <row r="835" spans="1:11" ht="12.75" customHeight="1" x14ac:dyDescent="0.2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</row>
    <row r="836" spans="1:11" ht="12.75" customHeight="1" x14ac:dyDescent="0.2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</row>
    <row r="837" spans="1:11" ht="12.75" customHeight="1" x14ac:dyDescent="0.2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</row>
    <row r="838" spans="1:11" ht="12.75" customHeight="1" x14ac:dyDescent="0.2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</row>
    <row r="839" spans="1:11" ht="12.75" customHeight="1" x14ac:dyDescent="0.2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</row>
    <row r="840" spans="1:11" ht="12.75" customHeight="1" x14ac:dyDescent="0.2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</row>
    <row r="841" spans="1:11" ht="12.75" customHeight="1" x14ac:dyDescent="0.2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</row>
    <row r="842" spans="1:11" ht="12.75" customHeight="1" x14ac:dyDescent="0.2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</row>
    <row r="843" spans="1:11" ht="12.75" customHeight="1" x14ac:dyDescent="0.2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</row>
    <row r="844" spans="1:11" ht="12.75" customHeight="1" x14ac:dyDescent="0.2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</row>
    <row r="845" spans="1:11" ht="12.75" customHeight="1" x14ac:dyDescent="0.2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</row>
    <row r="846" spans="1:11" ht="12.75" customHeight="1" x14ac:dyDescent="0.2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</row>
    <row r="847" spans="1:11" ht="12.75" customHeight="1" x14ac:dyDescent="0.2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</row>
    <row r="848" spans="1:11" ht="12.75" customHeight="1" x14ac:dyDescent="0.2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</row>
    <row r="849" spans="1:11" ht="12.75" customHeight="1" x14ac:dyDescent="0.2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</row>
    <row r="850" spans="1:11" ht="12.75" customHeight="1" x14ac:dyDescent="0.2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</row>
    <row r="851" spans="1:11" ht="12.75" customHeight="1" x14ac:dyDescent="0.2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</row>
    <row r="852" spans="1:11" ht="12.75" customHeight="1" x14ac:dyDescent="0.2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</row>
    <row r="853" spans="1:11" ht="12.75" customHeight="1" x14ac:dyDescent="0.2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</row>
    <row r="854" spans="1:11" ht="12.75" customHeight="1" x14ac:dyDescent="0.2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</row>
    <row r="855" spans="1:11" ht="12.75" customHeight="1" x14ac:dyDescent="0.2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</row>
    <row r="856" spans="1:11" ht="12.75" customHeight="1" x14ac:dyDescent="0.2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</row>
    <row r="857" spans="1:11" ht="12.75" customHeight="1" x14ac:dyDescent="0.2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</row>
    <row r="858" spans="1:11" ht="12.75" customHeight="1" x14ac:dyDescent="0.2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</row>
    <row r="859" spans="1:11" ht="12.75" customHeight="1" x14ac:dyDescent="0.2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</row>
    <row r="860" spans="1:11" ht="12.75" customHeight="1" x14ac:dyDescent="0.2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</row>
    <row r="861" spans="1:11" ht="12.75" customHeight="1" x14ac:dyDescent="0.2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</row>
    <row r="862" spans="1:11" ht="12.75" customHeight="1" x14ac:dyDescent="0.2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</row>
    <row r="863" spans="1:11" ht="12.75" customHeight="1" x14ac:dyDescent="0.2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</row>
    <row r="864" spans="1:11" ht="12.75" customHeight="1" x14ac:dyDescent="0.2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</row>
    <row r="865" spans="1:11" ht="12.75" customHeight="1" x14ac:dyDescent="0.2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</row>
    <row r="866" spans="1:11" ht="12.75" customHeight="1" x14ac:dyDescent="0.2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</row>
    <row r="867" spans="1:11" ht="12.75" customHeight="1" x14ac:dyDescent="0.2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</row>
    <row r="868" spans="1:11" ht="12.75" customHeight="1" x14ac:dyDescent="0.2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</row>
    <row r="869" spans="1:11" ht="12.75" customHeight="1" x14ac:dyDescent="0.2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</row>
    <row r="870" spans="1:11" ht="12.75" customHeight="1" x14ac:dyDescent="0.2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</row>
    <row r="871" spans="1:11" ht="12.75" customHeight="1" x14ac:dyDescent="0.2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</row>
    <row r="872" spans="1:11" ht="12.75" customHeight="1" x14ac:dyDescent="0.2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</row>
    <row r="873" spans="1:11" ht="12.75" customHeight="1" x14ac:dyDescent="0.2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</row>
    <row r="874" spans="1:11" ht="12.75" customHeight="1" x14ac:dyDescent="0.2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</row>
    <row r="875" spans="1:11" ht="12.75" customHeight="1" x14ac:dyDescent="0.2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</row>
    <row r="876" spans="1:11" ht="12.75" customHeight="1" x14ac:dyDescent="0.2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</row>
    <row r="877" spans="1:11" ht="12.75" customHeight="1" x14ac:dyDescent="0.2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</row>
    <row r="878" spans="1:11" ht="12.75" customHeight="1" x14ac:dyDescent="0.2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</row>
    <row r="879" spans="1:11" ht="12.75" customHeight="1" x14ac:dyDescent="0.2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</row>
    <row r="880" spans="1:11" ht="12.75" customHeight="1" x14ac:dyDescent="0.2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</row>
    <row r="881" spans="1:11" ht="12.75" customHeight="1" x14ac:dyDescent="0.2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</row>
    <row r="882" spans="1:11" ht="12.75" customHeight="1" x14ac:dyDescent="0.2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</row>
    <row r="883" spans="1:11" ht="12.75" customHeight="1" x14ac:dyDescent="0.2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</row>
    <row r="884" spans="1:11" ht="12.75" customHeight="1" x14ac:dyDescent="0.2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</row>
    <row r="885" spans="1:11" ht="12.75" customHeight="1" x14ac:dyDescent="0.2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</row>
    <row r="886" spans="1:11" ht="12.75" customHeight="1" x14ac:dyDescent="0.2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</row>
    <row r="887" spans="1:11" ht="12.75" customHeight="1" x14ac:dyDescent="0.2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</row>
    <row r="888" spans="1:11" ht="12.75" customHeight="1" x14ac:dyDescent="0.2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</row>
    <row r="889" spans="1:11" ht="12.75" customHeight="1" x14ac:dyDescent="0.2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</row>
    <row r="890" spans="1:11" ht="12.75" customHeight="1" x14ac:dyDescent="0.2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</row>
    <row r="891" spans="1:11" ht="12.75" customHeight="1" x14ac:dyDescent="0.2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</row>
    <row r="892" spans="1:11" ht="12.75" customHeight="1" x14ac:dyDescent="0.2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</row>
    <row r="893" spans="1:11" ht="12.75" customHeight="1" x14ac:dyDescent="0.2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</row>
    <row r="894" spans="1:11" ht="12.75" customHeight="1" x14ac:dyDescent="0.2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</row>
    <row r="895" spans="1:11" ht="12.75" customHeight="1" x14ac:dyDescent="0.2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</row>
    <row r="896" spans="1:11" ht="12.75" customHeight="1" x14ac:dyDescent="0.2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</row>
    <row r="897" spans="1:11" ht="12.75" customHeight="1" x14ac:dyDescent="0.2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</row>
    <row r="898" spans="1:11" ht="12.75" customHeight="1" x14ac:dyDescent="0.2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</row>
    <row r="899" spans="1:11" ht="12.75" customHeight="1" x14ac:dyDescent="0.2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</row>
    <row r="900" spans="1:11" ht="12.75" customHeight="1" x14ac:dyDescent="0.2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</row>
    <row r="901" spans="1:11" ht="12.75" customHeight="1" x14ac:dyDescent="0.2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</row>
    <row r="902" spans="1:11" ht="12.75" customHeight="1" x14ac:dyDescent="0.2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</row>
    <row r="903" spans="1:11" ht="12.75" customHeight="1" x14ac:dyDescent="0.2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</row>
    <row r="904" spans="1:11" ht="12.75" customHeight="1" x14ac:dyDescent="0.2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</row>
    <row r="905" spans="1:11" ht="12.75" customHeight="1" x14ac:dyDescent="0.2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</row>
    <row r="906" spans="1:11" ht="12.75" customHeight="1" x14ac:dyDescent="0.2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</row>
    <row r="907" spans="1:11" ht="12.75" customHeight="1" x14ac:dyDescent="0.2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</row>
    <row r="908" spans="1:11" ht="12.75" customHeight="1" x14ac:dyDescent="0.2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</row>
    <row r="909" spans="1:11" ht="12.75" customHeight="1" x14ac:dyDescent="0.2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</row>
    <row r="910" spans="1:11" ht="12.75" customHeight="1" x14ac:dyDescent="0.2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</row>
    <row r="911" spans="1:11" ht="12.75" customHeight="1" x14ac:dyDescent="0.2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</row>
    <row r="912" spans="1:11" ht="12.75" customHeight="1" x14ac:dyDescent="0.2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</row>
    <row r="913" spans="1:11" ht="12.75" customHeight="1" x14ac:dyDescent="0.2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</row>
    <row r="914" spans="1:11" ht="12.75" customHeight="1" x14ac:dyDescent="0.2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</row>
    <row r="915" spans="1:11" ht="12.75" customHeight="1" x14ac:dyDescent="0.2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</row>
    <row r="916" spans="1:11" ht="12.75" customHeight="1" x14ac:dyDescent="0.2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</row>
    <row r="917" spans="1:11" ht="12.75" customHeight="1" x14ac:dyDescent="0.2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</row>
    <row r="918" spans="1:11" ht="12.75" customHeight="1" x14ac:dyDescent="0.2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</row>
    <row r="919" spans="1:11" ht="12.75" customHeight="1" x14ac:dyDescent="0.2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</row>
    <row r="920" spans="1:11" ht="12.75" customHeight="1" x14ac:dyDescent="0.2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</row>
    <row r="921" spans="1:11" ht="12.75" customHeight="1" x14ac:dyDescent="0.2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</row>
    <row r="922" spans="1:11" ht="12.75" customHeight="1" x14ac:dyDescent="0.2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</row>
    <row r="923" spans="1:11" ht="12.75" customHeight="1" x14ac:dyDescent="0.2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</row>
    <row r="924" spans="1:11" ht="12.75" customHeight="1" x14ac:dyDescent="0.2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</row>
    <row r="925" spans="1:11" ht="12.75" customHeight="1" x14ac:dyDescent="0.2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</row>
    <row r="926" spans="1:11" ht="12.75" customHeight="1" x14ac:dyDescent="0.2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</row>
    <row r="927" spans="1:11" ht="12.75" customHeight="1" x14ac:dyDescent="0.2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</row>
    <row r="928" spans="1:11" ht="12.75" customHeight="1" x14ac:dyDescent="0.2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</row>
    <row r="929" spans="1:11" ht="12.75" customHeight="1" x14ac:dyDescent="0.2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</row>
    <row r="930" spans="1:11" ht="12.75" customHeight="1" x14ac:dyDescent="0.2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</row>
    <row r="931" spans="1:11" ht="12.75" customHeight="1" x14ac:dyDescent="0.2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</row>
    <row r="932" spans="1:11" ht="12.75" customHeight="1" x14ac:dyDescent="0.2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</row>
    <row r="933" spans="1:11" ht="12.75" customHeight="1" x14ac:dyDescent="0.2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</row>
    <row r="934" spans="1:11" ht="12.75" customHeight="1" x14ac:dyDescent="0.2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</row>
    <row r="935" spans="1:11" ht="12.75" customHeight="1" x14ac:dyDescent="0.2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</row>
    <row r="936" spans="1:11" ht="12.75" customHeight="1" x14ac:dyDescent="0.2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</row>
    <row r="937" spans="1:11" ht="12.75" customHeight="1" x14ac:dyDescent="0.2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</row>
    <row r="938" spans="1:11" ht="12.75" customHeight="1" x14ac:dyDescent="0.2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</row>
    <row r="939" spans="1:11" ht="12.75" customHeight="1" x14ac:dyDescent="0.2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</row>
    <row r="940" spans="1:11" ht="12.75" customHeight="1" x14ac:dyDescent="0.2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</row>
    <row r="941" spans="1:11" ht="12.75" customHeight="1" x14ac:dyDescent="0.2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</row>
    <row r="942" spans="1:11" ht="12.75" customHeight="1" x14ac:dyDescent="0.2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</row>
    <row r="943" spans="1:11" ht="12.75" customHeight="1" x14ac:dyDescent="0.2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</row>
    <row r="944" spans="1:11" ht="12.75" customHeight="1" x14ac:dyDescent="0.2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</row>
    <row r="945" spans="1:11" ht="12.75" customHeight="1" x14ac:dyDescent="0.2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</row>
    <row r="946" spans="1:11" ht="12.75" customHeight="1" x14ac:dyDescent="0.2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</row>
    <row r="947" spans="1:11" ht="12.75" customHeight="1" x14ac:dyDescent="0.2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</row>
    <row r="948" spans="1:11" ht="12.75" customHeight="1" x14ac:dyDescent="0.2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</row>
    <row r="949" spans="1:11" ht="12.75" customHeight="1" x14ac:dyDescent="0.2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</row>
    <row r="950" spans="1:11" ht="12.75" customHeight="1" x14ac:dyDescent="0.2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</row>
    <row r="951" spans="1:11" ht="12.75" customHeight="1" x14ac:dyDescent="0.2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</row>
    <row r="952" spans="1:11" ht="12.75" customHeight="1" x14ac:dyDescent="0.2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</row>
    <row r="953" spans="1:11" ht="12.75" customHeight="1" x14ac:dyDescent="0.2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</row>
    <row r="954" spans="1:11" ht="12.75" customHeight="1" x14ac:dyDescent="0.2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</row>
    <row r="955" spans="1:11" ht="12.75" customHeight="1" x14ac:dyDescent="0.2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</row>
    <row r="956" spans="1:11" ht="12.75" customHeight="1" x14ac:dyDescent="0.2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</row>
    <row r="957" spans="1:11" ht="12.75" customHeight="1" x14ac:dyDescent="0.2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</row>
    <row r="958" spans="1:11" ht="12.75" customHeight="1" x14ac:dyDescent="0.2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</row>
    <row r="959" spans="1:11" ht="12.75" customHeight="1" x14ac:dyDescent="0.2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</row>
    <row r="960" spans="1:11" ht="12.75" customHeight="1" x14ac:dyDescent="0.2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</row>
    <row r="961" spans="1:11" ht="12.75" customHeight="1" x14ac:dyDescent="0.2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</row>
    <row r="962" spans="1:11" ht="12.75" customHeight="1" x14ac:dyDescent="0.2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</row>
    <row r="963" spans="1:11" ht="12.75" customHeight="1" x14ac:dyDescent="0.2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</row>
    <row r="964" spans="1:11" ht="12.75" customHeight="1" x14ac:dyDescent="0.2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</row>
    <row r="965" spans="1:11" ht="12.75" customHeight="1" x14ac:dyDescent="0.2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</row>
    <row r="966" spans="1:11" ht="12.75" customHeight="1" x14ac:dyDescent="0.2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</row>
    <row r="967" spans="1:11" ht="12.75" customHeight="1" x14ac:dyDescent="0.2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</row>
    <row r="968" spans="1:11" ht="12.75" customHeight="1" x14ac:dyDescent="0.2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</row>
    <row r="969" spans="1:11" ht="12.75" customHeight="1" x14ac:dyDescent="0.2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</row>
    <row r="970" spans="1:11" ht="12.75" customHeight="1" x14ac:dyDescent="0.2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</row>
    <row r="971" spans="1:11" ht="12.75" customHeight="1" x14ac:dyDescent="0.2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</row>
    <row r="972" spans="1:11" ht="12.75" customHeight="1" x14ac:dyDescent="0.2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</row>
    <row r="973" spans="1:11" ht="12.75" customHeight="1" x14ac:dyDescent="0.2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</row>
    <row r="974" spans="1:11" ht="12.75" customHeight="1" x14ac:dyDescent="0.2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</row>
    <row r="975" spans="1:11" ht="12.75" customHeight="1" x14ac:dyDescent="0.2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</row>
    <row r="976" spans="1:11" ht="12.75" customHeight="1" x14ac:dyDescent="0.2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</row>
    <row r="977" spans="1:11" ht="12.75" customHeight="1" x14ac:dyDescent="0.2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</row>
    <row r="978" spans="1:11" ht="12.75" customHeight="1" x14ac:dyDescent="0.2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</row>
    <row r="979" spans="1:11" ht="12.75" customHeight="1" x14ac:dyDescent="0.2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</row>
    <row r="980" spans="1:11" ht="12.75" customHeight="1" x14ac:dyDescent="0.2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</row>
    <row r="981" spans="1:11" ht="12.75" customHeight="1" x14ac:dyDescent="0.2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</row>
    <row r="982" spans="1:11" ht="12.75" customHeight="1" x14ac:dyDescent="0.2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</row>
    <row r="983" spans="1:11" ht="12.75" customHeight="1" x14ac:dyDescent="0.2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</row>
    <row r="984" spans="1:11" ht="12.75" customHeight="1" x14ac:dyDescent="0.2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</row>
    <row r="985" spans="1:11" ht="12.75" customHeight="1" x14ac:dyDescent="0.2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</row>
    <row r="986" spans="1:11" ht="12.75" customHeight="1" x14ac:dyDescent="0.2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</row>
    <row r="987" spans="1:11" ht="12.75" customHeight="1" x14ac:dyDescent="0.2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</row>
    <row r="988" spans="1:11" ht="12.75" customHeight="1" x14ac:dyDescent="0.2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</row>
    <row r="989" spans="1:11" ht="12.75" customHeight="1" x14ac:dyDescent="0.2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</row>
    <row r="990" spans="1:11" ht="12.75" customHeight="1" x14ac:dyDescent="0.2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</row>
    <row r="991" spans="1:11" ht="12.75" customHeight="1" x14ac:dyDescent="0.2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</row>
    <row r="992" spans="1:11" ht="12.75" customHeight="1" x14ac:dyDescent="0.2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</row>
    <row r="993" spans="1:11" ht="12.75" customHeight="1" x14ac:dyDescent="0.2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</row>
    <row r="994" spans="1:11" ht="12.75" customHeight="1" x14ac:dyDescent="0.2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</row>
    <row r="995" spans="1:11" ht="12.75" customHeight="1" x14ac:dyDescent="0.2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</row>
    <row r="996" spans="1:11" ht="12.75" customHeight="1" x14ac:dyDescent="0.2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</row>
    <row r="997" spans="1:11" ht="12.75" customHeight="1" x14ac:dyDescent="0.2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</row>
    <row r="998" spans="1:11" ht="12.75" customHeight="1" x14ac:dyDescent="0.2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</row>
    <row r="999" spans="1:11" ht="12.75" customHeight="1" x14ac:dyDescent="0.2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</row>
    <row r="1000" spans="1:11" ht="12.75" customHeight="1" x14ac:dyDescent="0.2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</row>
    <row r="1001" spans="1:11" ht="12.75" customHeight="1" x14ac:dyDescent="0.2">
      <c r="A1001" s="61"/>
      <c r="B1001" s="61"/>
      <c r="C1001" s="61"/>
      <c r="D1001" s="61"/>
      <c r="E1001" s="61"/>
      <c r="F1001" s="61"/>
      <c r="G1001" s="61"/>
      <c r="H1001" s="61"/>
      <c r="I1001" s="61"/>
      <c r="J1001" s="61"/>
      <c r="K1001" s="61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CD97872A-0A2D-4873-A8C4-5ECFDA6FF59D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showGridLines="0" topLeftCell="A31" zoomScale="130" zoomScaleNormal="130" workbookViewId="0">
      <selection activeCell="M38" sqref="M38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0" customWidth="1"/>
    <col min="9" max="9" width="1.7109375" customWidth="1"/>
    <col min="10" max="10" width="4.7109375" customWidth="1"/>
    <col min="11" max="11" width="10.140625" customWidth="1"/>
    <col min="12" max="26" width="5.85546875" customWidth="1"/>
  </cols>
  <sheetData>
    <row r="1" spans="1:26" ht="27" customHeight="1" x14ac:dyDescent="0.25">
      <c r="A1" s="275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"/>
    </row>
    <row r="2" spans="1:26" ht="16.5" customHeight="1" x14ac:dyDescent="0.25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168"/>
      <c r="C4" s="5" t="s">
        <v>4</v>
      </c>
      <c r="D4" s="163"/>
      <c r="E4" s="164"/>
      <c r="F4" s="181"/>
      <c r="G4" s="152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52" t="s">
        <v>100</v>
      </c>
      <c r="B6" s="2"/>
      <c r="C6" s="165" t="s">
        <v>101</v>
      </c>
      <c r="D6" s="166"/>
      <c r="E6" s="166"/>
      <c r="F6" s="166"/>
      <c r="G6" s="166"/>
      <c r="H6" s="16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7" t="s">
        <v>152</v>
      </c>
      <c r="B7" s="278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120</v>
      </c>
      <c r="B9" s="2"/>
      <c r="C9" s="2"/>
      <c r="D9" s="169">
        <v>800</v>
      </c>
      <c r="E9" s="13" t="s">
        <v>25</v>
      </c>
      <c r="F9" s="170">
        <v>330</v>
      </c>
      <c r="G9" s="14" t="s">
        <v>32</v>
      </c>
      <c r="H9" s="15">
        <f>D9*(F9/100)</f>
        <v>2640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>
        <v>255</v>
      </c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35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36</v>
      </c>
      <c r="E12" s="11" t="s">
        <v>37</v>
      </c>
      <c r="F12" s="11" t="s">
        <v>38</v>
      </c>
      <c r="G12" s="11" t="s">
        <v>39</v>
      </c>
      <c r="H12" s="11" t="s">
        <v>40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41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43</v>
      </c>
      <c r="C14" s="5"/>
      <c r="D14" s="171">
        <v>400</v>
      </c>
      <c r="E14" s="13" t="s">
        <v>25</v>
      </c>
      <c r="F14" s="172">
        <v>470</v>
      </c>
      <c r="G14" s="14" t="s">
        <v>32</v>
      </c>
      <c r="H14" s="182">
        <f>D14*(F14/100)</f>
        <v>1880</v>
      </c>
      <c r="I14" s="23"/>
      <c r="J14" s="2"/>
      <c r="K14" s="2"/>
    </row>
    <row r="15" spans="1:26" ht="12.75" customHeight="1" x14ac:dyDescent="0.2">
      <c r="A15" s="2"/>
      <c r="B15" s="5" t="s">
        <v>45</v>
      </c>
      <c r="C15" s="5"/>
      <c r="D15" s="13"/>
      <c r="E15" s="13"/>
      <c r="F15" s="172">
        <v>5</v>
      </c>
      <c r="G15" s="13" t="s">
        <v>46</v>
      </c>
      <c r="H15" s="182">
        <f>F15</f>
        <v>5</v>
      </c>
      <c r="I15" s="23"/>
      <c r="J15" s="2"/>
      <c r="K15" s="2"/>
    </row>
    <row r="16" spans="1:26" ht="12.75" customHeight="1" x14ac:dyDescent="0.2">
      <c r="A16" s="2"/>
      <c r="B16" s="5" t="s">
        <v>47</v>
      </c>
      <c r="C16" s="5"/>
      <c r="D16" s="13"/>
      <c r="E16" s="13"/>
      <c r="F16" s="13"/>
      <c r="G16" s="13"/>
      <c r="H16" s="24">
        <f>SUM(H14:H15)</f>
        <v>1885</v>
      </c>
      <c r="I16" s="2"/>
      <c r="J16" s="2"/>
      <c r="K16" s="2"/>
    </row>
    <row r="17" spans="1:26" ht="12.75" customHeight="1" x14ac:dyDescent="0.2">
      <c r="A17" s="7" t="s">
        <v>48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49</v>
      </c>
      <c r="C18" s="27"/>
      <c r="D18" s="173">
        <v>2.2000000000000002</v>
      </c>
      <c r="E18" s="13" t="s">
        <v>50</v>
      </c>
      <c r="F18" s="5" t="s">
        <v>51</v>
      </c>
      <c r="G18" s="2"/>
      <c r="H18" s="28">
        <f>H19/D18</f>
        <v>181.81818181818181</v>
      </c>
      <c r="I18" s="2"/>
      <c r="J18" s="13" t="s">
        <v>52</v>
      </c>
      <c r="K18" s="2"/>
    </row>
    <row r="19" spans="1:26" ht="12.75" customHeight="1" x14ac:dyDescent="0.2">
      <c r="A19" s="2"/>
      <c r="B19" s="5" t="s">
        <v>53</v>
      </c>
      <c r="C19" s="29"/>
      <c r="D19" s="174">
        <v>6.7</v>
      </c>
      <c r="E19" s="13" t="s">
        <v>54</v>
      </c>
      <c r="F19" s="5" t="s">
        <v>55</v>
      </c>
      <c r="G19" s="29"/>
      <c r="H19" s="28">
        <f>D9-D14</f>
        <v>400</v>
      </c>
      <c r="I19" s="2"/>
      <c r="J19" s="13" t="s">
        <v>56</v>
      </c>
      <c r="K19" s="2"/>
    </row>
    <row r="20" spans="1:26" ht="12.75" customHeight="1" x14ac:dyDescent="0.2">
      <c r="A20" s="7" t="s">
        <v>57</v>
      </c>
      <c r="B20" s="25"/>
      <c r="C20" s="25"/>
      <c r="D20" s="25"/>
      <c r="E20" s="25"/>
      <c r="F20" s="7"/>
      <c r="G20" s="25"/>
      <c r="H20" s="30"/>
      <c r="I20" s="25"/>
      <c r="J20" s="31"/>
      <c r="K20" s="2"/>
    </row>
    <row r="21" spans="1:26" ht="12.75" customHeight="1" x14ac:dyDescent="0.2">
      <c r="A21" s="32" t="s">
        <v>58</v>
      </c>
      <c r="B21" s="2"/>
      <c r="C21" s="33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59</v>
      </c>
      <c r="C22" s="5"/>
      <c r="D22" s="2"/>
      <c r="E22" s="2"/>
      <c r="F22" s="2"/>
      <c r="G22" s="2"/>
      <c r="H22" s="175">
        <v>1.19</v>
      </c>
      <c r="I22" s="23"/>
      <c r="J22" s="2"/>
      <c r="K22" s="2"/>
    </row>
    <row r="23" spans="1:26" ht="12.75" customHeight="1" x14ac:dyDescent="0.2">
      <c r="A23" s="2"/>
      <c r="B23" s="5" t="s">
        <v>60</v>
      </c>
      <c r="C23" s="2"/>
      <c r="D23" s="5"/>
      <c r="E23" s="2"/>
      <c r="F23" s="2"/>
      <c r="G23" s="5"/>
      <c r="H23" s="211">
        <v>216.18</v>
      </c>
      <c r="I23" s="23"/>
      <c r="J23" s="2"/>
      <c r="K23" s="2"/>
    </row>
    <row r="24" spans="1:26" ht="12.75" customHeight="1" x14ac:dyDescent="0.2">
      <c r="A24" s="2"/>
      <c r="B24" s="5" t="s">
        <v>61</v>
      </c>
      <c r="C24" s="2"/>
      <c r="D24" s="2"/>
      <c r="E24" s="2"/>
      <c r="F24" s="2"/>
      <c r="G24" s="2"/>
      <c r="H24" s="176">
        <v>0.54</v>
      </c>
      <c r="I24" s="23"/>
      <c r="J24" s="2"/>
      <c r="K24" s="2"/>
    </row>
    <row r="25" spans="1:26" ht="12.75" customHeight="1" x14ac:dyDescent="0.2">
      <c r="A25" s="7" t="s">
        <v>62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63</v>
      </c>
      <c r="C26" s="2"/>
      <c r="D26" s="171">
        <v>2</v>
      </c>
      <c r="E26" s="13" t="s">
        <v>64</v>
      </c>
      <c r="F26" s="34"/>
      <c r="G26" s="14"/>
      <c r="H26" s="182">
        <f>H16*(D26/100)</f>
        <v>37.700000000000003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65</v>
      </c>
      <c r="C27" s="2"/>
      <c r="D27" s="187">
        <f>H16</f>
        <v>1885</v>
      </c>
      <c r="E27" s="13" t="s">
        <v>66</v>
      </c>
      <c r="F27" s="171">
        <v>7</v>
      </c>
      <c r="G27" s="14" t="s">
        <v>67</v>
      </c>
      <c r="H27" s="182">
        <f>D27*(F27/100)*(H$18/365)</f>
        <v>65.728518057285186</v>
      </c>
      <c r="I27" s="36" t="s">
        <v>68</v>
      </c>
      <c r="J27" s="2"/>
      <c r="K27" s="2"/>
    </row>
    <row r="28" spans="1:26" ht="12.75" customHeight="1" x14ac:dyDescent="0.2">
      <c r="A28" s="2"/>
      <c r="B28" s="5" t="s">
        <v>69</v>
      </c>
      <c r="C28" s="2"/>
      <c r="D28" s="187">
        <f>0.5*H23</f>
        <v>108.09</v>
      </c>
      <c r="E28" s="13" t="s">
        <v>66</v>
      </c>
      <c r="F28" s="171">
        <v>7</v>
      </c>
      <c r="G28" s="14" t="s">
        <v>67</v>
      </c>
      <c r="H28" s="182">
        <f>(D28)*(F28/100)*(H$18/365)</f>
        <v>3.7690161892901624</v>
      </c>
      <c r="I28" s="36" t="s">
        <v>68</v>
      </c>
      <c r="J28" s="2"/>
      <c r="K28" s="2"/>
    </row>
    <row r="29" spans="1:26" ht="12.75" customHeight="1" x14ac:dyDescent="0.2">
      <c r="A29" s="2"/>
      <c r="B29" s="5" t="s">
        <v>70</v>
      </c>
      <c r="C29" s="2"/>
      <c r="D29" s="177">
        <v>910</v>
      </c>
      <c r="E29" s="13" t="s">
        <v>25</v>
      </c>
      <c r="F29" s="172">
        <v>60</v>
      </c>
      <c r="G29" s="14" t="s">
        <v>71</v>
      </c>
      <c r="H29" s="182">
        <f>D29*(F29/2000)</f>
        <v>27.3</v>
      </c>
      <c r="I29" s="23"/>
      <c r="J29" s="2"/>
      <c r="K29" s="2"/>
    </row>
    <row r="30" spans="1:26" ht="12.75" customHeight="1" x14ac:dyDescent="0.2">
      <c r="A30" s="2"/>
      <c r="B30" s="5" t="s">
        <v>72</v>
      </c>
      <c r="C30" s="2"/>
      <c r="D30" s="13"/>
      <c r="E30" s="13"/>
      <c r="F30" s="172">
        <v>10</v>
      </c>
      <c r="G30" s="14" t="s">
        <v>46</v>
      </c>
      <c r="H30" s="182">
        <f t="shared" ref="H30:H35" si="0">F30</f>
        <v>10</v>
      </c>
      <c r="I30" s="2"/>
      <c r="J30" s="22"/>
      <c r="K30" s="2"/>
    </row>
    <row r="31" spans="1:26" ht="12.75" customHeight="1" x14ac:dyDescent="0.2">
      <c r="A31" s="2"/>
      <c r="B31" s="5" t="s">
        <v>73</v>
      </c>
      <c r="C31" s="2"/>
      <c r="D31" s="13"/>
      <c r="E31" s="13"/>
      <c r="F31" s="172">
        <v>18</v>
      </c>
      <c r="G31" s="14" t="s">
        <v>46</v>
      </c>
      <c r="H31" s="182">
        <f t="shared" si="0"/>
        <v>18</v>
      </c>
      <c r="I31" s="23"/>
      <c r="J31" s="2"/>
      <c r="K31" s="2"/>
    </row>
    <row r="32" spans="1:26" ht="12.75" customHeight="1" x14ac:dyDescent="0.2">
      <c r="A32" s="2"/>
      <c r="B32" s="279" t="s">
        <v>74</v>
      </c>
      <c r="C32" s="276"/>
      <c r="D32" s="276"/>
      <c r="E32" s="13"/>
      <c r="F32" s="172">
        <v>6</v>
      </c>
      <c r="G32" s="14" t="s">
        <v>75</v>
      </c>
      <c r="H32" s="182">
        <f t="shared" si="0"/>
        <v>6</v>
      </c>
      <c r="I32" s="23"/>
      <c r="J32" s="2"/>
      <c r="K32" s="2"/>
    </row>
    <row r="33" spans="1:26" ht="12.75" customHeight="1" x14ac:dyDescent="0.2">
      <c r="A33" s="2"/>
      <c r="B33" s="5" t="s">
        <v>76</v>
      </c>
      <c r="C33" s="2"/>
      <c r="D33" s="2"/>
      <c r="E33" s="13"/>
      <c r="F33" s="172">
        <v>16</v>
      </c>
      <c r="G33" s="14" t="s">
        <v>46</v>
      </c>
      <c r="H33" s="182">
        <f t="shared" si="0"/>
        <v>16</v>
      </c>
      <c r="I33" s="23"/>
      <c r="J33" s="2"/>
      <c r="K33" s="2"/>
    </row>
    <row r="34" spans="1:26" ht="12.75" customHeight="1" x14ac:dyDescent="0.2">
      <c r="A34" s="2"/>
      <c r="B34" s="5" t="s">
        <v>77</v>
      </c>
      <c r="C34" s="2"/>
      <c r="D34" s="2"/>
      <c r="E34" s="13"/>
      <c r="F34" s="172">
        <v>35</v>
      </c>
      <c r="G34" s="13" t="s">
        <v>46</v>
      </c>
      <c r="H34" s="182">
        <f t="shared" si="0"/>
        <v>35</v>
      </c>
      <c r="I34" s="23"/>
      <c r="J34" s="2"/>
      <c r="K34" s="2"/>
    </row>
    <row r="35" spans="1:26" ht="12.75" customHeight="1" x14ac:dyDescent="0.2">
      <c r="A35" s="2"/>
      <c r="B35" s="5" t="s">
        <v>78</v>
      </c>
      <c r="C35" s="2"/>
      <c r="D35" s="13"/>
      <c r="E35" s="13"/>
      <c r="F35" s="178">
        <v>20</v>
      </c>
      <c r="G35" s="14" t="s">
        <v>46</v>
      </c>
      <c r="H35" s="184">
        <f t="shared" si="0"/>
        <v>20</v>
      </c>
      <c r="I35" s="23"/>
      <c r="J35" s="2"/>
      <c r="K35" s="2"/>
    </row>
    <row r="36" spans="1:26" ht="12.75" customHeight="1" x14ac:dyDescent="0.2">
      <c r="A36" s="2"/>
      <c r="B36" s="37" t="s">
        <v>79</v>
      </c>
      <c r="C36" s="38"/>
      <c r="D36" s="39"/>
      <c r="E36" s="39"/>
      <c r="F36" s="39"/>
      <c r="G36" s="39"/>
      <c r="H36" s="24">
        <f>SUM(H26:H35)</f>
        <v>239.49753424657536</v>
      </c>
      <c r="I36" s="23"/>
      <c r="J36" s="2"/>
      <c r="K36" s="2"/>
    </row>
    <row r="37" spans="1:26" ht="12.75" customHeight="1" x14ac:dyDescent="0.2">
      <c r="A37" s="7" t="s">
        <v>80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2" t="s">
        <v>81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82</v>
      </c>
      <c r="C39" s="2"/>
      <c r="D39" s="179">
        <v>0.85</v>
      </c>
      <c r="E39" s="5" t="s">
        <v>83</v>
      </c>
      <c r="F39" s="2"/>
      <c r="G39" s="40"/>
      <c r="H39" s="41">
        <f>D39*H18</f>
        <v>154.54545454545453</v>
      </c>
      <c r="I39" s="23"/>
      <c r="J39" s="2"/>
      <c r="K39" s="2"/>
    </row>
    <row r="40" spans="1:26" s="50" customFormat="1" ht="12.75" customHeight="1" x14ac:dyDescent="0.2">
      <c r="A40" s="45" t="s">
        <v>99</v>
      </c>
      <c r="B40" s="45"/>
      <c r="C40" s="44"/>
      <c r="D40" s="46"/>
      <c r="E40" s="45"/>
      <c r="F40" s="44"/>
      <c r="G40" s="47"/>
      <c r="H40" s="48"/>
      <c r="I40" s="49"/>
      <c r="J40" s="44"/>
    </row>
    <row r="41" spans="1:26" ht="12.75" customHeight="1" x14ac:dyDescent="0.2">
      <c r="A41" s="2"/>
      <c r="B41" s="5" t="s">
        <v>84</v>
      </c>
      <c r="C41" s="2"/>
      <c r="D41" s="2"/>
      <c r="E41" s="2"/>
      <c r="F41" s="2"/>
      <c r="G41" s="2"/>
      <c r="H41" s="41">
        <f>(H23+H46+H36)/H19</f>
        <v>1.5255574719800749</v>
      </c>
      <c r="I41" s="23"/>
      <c r="J41" s="2"/>
      <c r="K41" s="2"/>
    </row>
    <row r="42" spans="1:26" ht="12.75" customHeight="1" x14ac:dyDescent="0.2">
      <c r="A42" s="7" t="s">
        <v>85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153</v>
      </c>
      <c r="C43" s="2"/>
      <c r="D43" s="2"/>
      <c r="E43" s="2"/>
      <c r="F43" s="2"/>
      <c r="G43" s="2"/>
      <c r="H43" s="185">
        <f>H9</f>
        <v>2640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86</v>
      </c>
      <c r="C44" s="2"/>
      <c r="D44" s="2"/>
      <c r="E44" s="2"/>
      <c r="F44" s="2"/>
      <c r="G44" s="2"/>
      <c r="H44" s="185">
        <f>H16+H23+H36</f>
        <v>2340.6775342465753</v>
      </c>
      <c r="I44" s="2"/>
      <c r="J44" s="2"/>
      <c r="K44" s="2"/>
    </row>
    <row r="45" spans="1:26" ht="12.75" customHeight="1" x14ac:dyDescent="0.2">
      <c r="A45" s="5" t="s">
        <v>87</v>
      </c>
      <c r="B45" s="2"/>
      <c r="C45" s="5"/>
      <c r="D45" s="5"/>
      <c r="E45" s="5"/>
      <c r="F45" s="5"/>
      <c r="G45" s="5" t="s">
        <v>46</v>
      </c>
      <c r="H45" s="41">
        <f>H43-H44</f>
        <v>299.32246575342469</v>
      </c>
      <c r="I45" s="23"/>
      <c r="J45" s="2"/>
      <c r="K45" s="2"/>
    </row>
    <row r="46" spans="1:26" ht="12.75" customHeight="1" x14ac:dyDescent="0.2">
      <c r="A46" s="2"/>
      <c r="B46" s="5" t="s">
        <v>88</v>
      </c>
      <c r="C46" s="2"/>
      <c r="D46" s="2"/>
      <c r="E46" s="2"/>
      <c r="F46" s="2"/>
      <c r="G46" s="2"/>
      <c r="H46" s="185">
        <f>H39</f>
        <v>154.54545454545453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89</v>
      </c>
      <c r="B47" s="2"/>
      <c r="C47" s="5"/>
      <c r="D47" s="5"/>
      <c r="E47" s="5"/>
      <c r="F47" s="5"/>
      <c r="G47" s="5" t="s">
        <v>46</v>
      </c>
      <c r="H47" s="41">
        <f>H45-H46</f>
        <v>144.77701120797016</v>
      </c>
      <c r="I47" s="23"/>
      <c r="J47" s="2"/>
      <c r="K47" s="2"/>
    </row>
    <row r="48" spans="1:26" ht="12.75" customHeight="1" x14ac:dyDescent="0.2">
      <c r="A48" s="7" t="s">
        <v>90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91</v>
      </c>
      <c r="C49" s="5"/>
      <c r="D49" s="2"/>
      <c r="E49" s="2"/>
      <c r="F49" s="2"/>
      <c r="G49" s="2"/>
      <c r="H49" s="186">
        <f>(H44+H46)/(D9/100)</f>
        <v>311.90287359900373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92</v>
      </c>
      <c r="C50" s="5"/>
      <c r="D50" s="2"/>
      <c r="E50" s="2"/>
      <c r="F50" s="2"/>
      <c r="G50" s="2"/>
      <c r="H50" s="186">
        <f>(H44+H46-H35)/(D9/100)</f>
        <v>309.40287359900373</v>
      </c>
      <c r="I50" s="2"/>
      <c r="J50" s="2"/>
      <c r="K50" s="2"/>
    </row>
    <row r="51" spans="1:26" ht="12.75" customHeight="1" x14ac:dyDescent="0.2">
      <c r="A51" s="5"/>
      <c r="B51" s="2"/>
      <c r="C51" s="5" t="s">
        <v>93</v>
      </c>
      <c r="D51" s="2"/>
      <c r="E51" s="2"/>
      <c r="F51" s="180">
        <v>400</v>
      </c>
      <c r="G51" s="5" t="s">
        <v>56</v>
      </c>
      <c r="H51" s="2"/>
      <c r="I51" s="23"/>
      <c r="J51" s="2"/>
      <c r="K51" s="2"/>
    </row>
    <row r="52" spans="1:26" ht="12.75" customHeight="1" x14ac:dyDescent="0.2">
      <c r="A52" s="2"/>
      <c r="B52" s="5" t="s">
        <v>94</v>
      </c>
      <c r="C52" s="2"/>
      <c r="D52" s="2"/>
      <c r="E52" s="2"/>
      <c r="F52" s="2"/>
      <c r="G52" s="2"/>
      <c r="H52" s="42">
        <f>(H9-H23-H36-H39-H15)/F51*100</f>
        <v>506.19425280199255</v>
      </c>
      <c r="I52" s="2"/>
      <c r="J52" s="2"/>
      <c r="K52" s="2"/>
    </row>
    <row r="53" spans="1:26" ht="12.7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2"/>
    </row>
    <row r="54" spans="1:26" ht="12.75" customHeight="1" x14ac:dyDescent="0.25">
      <c r="A54" s="16" t="s">
        <v>33</v>
      </c>
      <c r="B54" s="18"/>
      <c r="C54" s="18"/>
      <c r="D54" s="18"/>
      <c r="E54" s="188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0" t="s">
        <v>42</v>
      </c>
      <c r="B56" s="276"/>
      <c r="C56" s="276"/>
      <c r="D56" s="276"/>
      <c r="E56" s="276"/>
      <c r="F56" s="276"/>
      <c r="G56" s="276"/>
      <c r="H56" s="276"/>
      <c r="I56" s="276"/>
      <c r="J56" s="276"/>
      <c r="K56" s="276"/>
    </row>
    <row r="57" spans="1:26" ht="12.75" customHeight="1" x14ac:dyDescent="0.2">
      <c r="A57" s="281" t="s">
        <v>44</v>
      </c>
      <c r="B57" s="276"/>
      <c r="C57" s="276"/>
      <c r="D57" s="276"/>
      <c r="E57" s="276"/>
      <c r="F57" s="276"/>
      <c r="G57" s="276"/>
      <c r="H57" s="276"/>
      <c r="I57" s="276"/>
      <c r="J57" s="276"/>
      <c r="K57" s="276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300-000000000000}"/>
  </hyperlinks>
  <pageMargins left="0.45" right="0.45" top="0.5" bottom="0.5" header="0.3" footer="0.3"/>
  <pageSetup scale="98" fitToWidth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showGridLines="0" topLeftCell="A35" zoomScale="130" zoomScaleNormal="130" workbookViewId="0">
      <selection activeCell="D44" sqref="D43:D44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0" customWidth="1"/>
    <col min="9" max="9" width="1.7109375" customWidth="1"/>
    <col min="10" max="10" width="4.7109375" customWidth="1"/>
    <col min="11" max="11" width="10.140625" customWidth="1"/>
    <col min="12" max="26" width="6.7109375" customWidth="1"/>
  </cols>
  <sheetData>
    <row r="1" spans="1:26" ht="27" customHeight="1" x14ac:dyDescent="0.25">
      <c r="A1" s="275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"/>
    </row>
    <row r="2" spans="1:26" ht="16.5" customHeight="1" x14ac:dyDescent="0.25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168"/>
      <c r="C4" s="5" t="s">
        <v>4</v>
      </c>
      <c r="D4" s="163"/>
      <c r="E4" s="164"/>
      <c r="F4" s="181"/>
      <c r="G4" s="152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53" t="s">
        <v>102</v>
      </c>
      <c r="B6" s="2"/>
      <c r="C6" s="165" t="s">
        <v>133</v>
      </c>
      <c r="D6" s="166"/>
      <c r="E6" s="166"/>
      <c r="F6" s="166"/>
      <c r="G6" s="166"/>
      <c r="H6" s="16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7" t="s">
        <v>152</v>
      </c>
      <c r="B7" s="278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120</v>
      </c>
      <c r="B9" s="2"/>
      <c r="C9" s="2"/>
      <c r="D9" s="169">
        <v>1550</v>
      </c>
      <c r="E9" s="13" t="s">
        <v>25</v>
      </c>
      <c r="F9" s="170">
        <v>228</v>
      </c>
      <c r="G9" s="14" t="s">
        <v>32</v>
      </c>
      <c r="H9" s="15">
        <f>D9*(F9/100)</f>
        <v>3533.9999999999995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 t="s">
        <v>34</v>
      </c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35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36</v>
      </c>
      <c r="E12" s="11" t="s">
        <v>37</v>
      </c>
      <c r="F12" s="11" t="s">
        <v>38</v>
      </c>
      <c r="G12" s="11" t="s">
        <v>39</v>
      </c>
      <c r="H12" s="11" t="s">
        <v>40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41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43</v>
      </c>
      <c r="C14" s="5"/>
      <c r="D14" s="171">
        <v>400</v>
      </c>
      <c r="E14" s="13" t="s">
        <v>25</v>
      </c>
      <c r="F14" s="172">
        <v>470</v>
      </c>
      <c r="G14" s="14" t="s">
        <v>32</v>
      </c>
      <c r="H14" s="182">
        <f>D14*(F14/100)</f>
        <v>1880</v>
      </c>
      <c r="I14" s="23"/>
      <c r="J14" s="2"/>
      <c r="K14" s="2"/>
    </row>
    <row r="15" spans="1:26" ht="12.75" customHeight="1" x14ac:dyDescent="0.2">
      <c r="A15" s="2"/>
      <c r="B15" s="5" t="s">
        <v>45</v>
      </c>
      <c r="C15" s="5"/>
      <c r="D15" s="13"/>
      <c r="E15" s="13"/>
      <c r="F15" s="172">
        <v>5</v>
      </c>
      <c r="G15" s="13" t="s">
        <v>46</v>
      </c>
      <c r="H15" s="182">
        <f>F15</f>
        <v>5</v>
      </c>
      <c r="I15" s="23"/>
      <c r="J15" s="2"/>
      <c r="K15" s="2"/>
    </row>
    <row r="16" spans="1:26" ht="12.75" customHeight="1" x14ac:dyDescent="0.2">
      <c r="A16" s="2"/>
      <c r="B16" s="5" t="s">
        <v>47</v>
      </c>
      <c r="C16" s="5"/>
      <c r="D16" s="13"/>
      <c r="E16" s="13"/>
      <c r="F16" s="13"/>
      <c r="G16" s="13"/>
      <c r="H16" s="24">
        <f>SUM(H14:H15)</f>
        <v>1885</v>
      </c>
      <c r="I16" s="2"/>
      <c r="J16" s="2"/>
      <c r="K16" s="2"/>
    </row>
    <row r="17" spans="1:26" ht="12.75" customHeight="1" x14ac:dyDescent="0.2">
      <c r="A17" s="7" t="s">
        <v>48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49</v>
      </c>
      <c r="C18" s="27"/>
      <c r="D18" s="173">
        <v>2.8</v>
      </c>
      <c r="E18" s="13" t="s">
        <v>50</v>
      </c>
      <c r="F18" s="5" t="s">
        <v>51</v>
      </c>
      <c r="G18" s="2"/>
      <c r="H18" s="183">
        <f>H19/D18</f>
        <v>410.71428571428572</v>
      </c>
      <c r="I18" s="2"/>
      <c r="J18" s="13" t="s">
        <v>52</v>
      </c>
      <c r="K18" s="2"/>
    </row>
    <row r="19" spans="1:26" ht="12.75" customHeight="1" x14ac:dyDescent="0.2">
      <c r="A19" s="2"/>
      <c r="B19" s="5" t="s">
        <v>53</v>
      </c>
      <c r="C19" s="29"/>
      <c r="D19" s="174">
        <v>7.6</v>
      </c>
      <c r="E19" s="13" t="s">
        <v>54</v>
      </c>
      <c r="F19" s="5" t="s">
        <v>55</v>
      </c>
      <c r="G19" s="29"/>
      <c r="H19" s="183">
        <f>D9-D14</f>
        <v>1150</v>
      </c>
      <c r="I19" s="2"/>
      <c r="J19" s="13" t="s">
        <v>56</v>
      </c>
      <c r="K19" s="2"/>
    </row>
    <row r="20" spans="1:26" ht="12.75" customHeight="1" x14ac:dyDescent="0.2">
      <c r="A20" s="7" t="s">
        <v>57</v>
      </c>
      <c r="B20" s="25"/>
      <c r="C20" s="25"/>
      <c r="D20" s="25"/>
      <c r="E20" s="25"/>
      <c r="F20" s="7"/>
      <c r="G20" s="25"/>
      <c r="H20" s="30"/>
      <c r="I20" s="25"/>
      <c r="J20" s="31"/>
      <c r="K20" s="2"/>
    </row>
    <row r="21" spans="1:26" ht="12.75" customHeight="1" x14ac:dyDescent="0.2">
      <c r="A21" s="32" t="s">
        <v>58</v>
      </c>
      <c r="B21" s="2"/>
      <c r="C21" s="33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59</v>
      </c>
      <c r="C22" s="5"/>
      <c r="D22" s="2"/>
      <c r="E22" s="2"/>
      <c r="F22" s="2"/>
      <c r="G22" s="2"/>
      <c r="H22" s="175">
        <v>1.99</v>
      </c>
      <c r="I22" s="23"/>
      <c r="J22" s="2"/>
      <c r="K22" s="2"/>
    </row>
    <row r="23" spans="1:26" ht="12.75" customHeight="1" x14ac:dyDescent="0.2">
      <c r="A23" s="2"/>
      <c r="B23" s="5" t="s">
        <v>60</v>
      </c>
      <c r="C23" s="2"/>
      <c r="D23" s="5"/>
      <c r="E23" s="2"/>
      <c r="F23" s="2"/>
      <c r="G23" s="5"/>
      <c r="H23" s="211">
        <v>818.91</v>
      </c>
      <c r="I23" s="23"/>
      <c r="J23" s="2"/>
      <c r="K23" s="2"/>
    </row>
    <row r="24" spans="1:26" ht="12.75" customHeight="1" x14ac:dyDescent="0.2">
      <c r="A24" s="2"/>
      <c r="B24" s="5" t="s">
        <v>61</v>
      </c>
      <c r="C24" s="2"/>
      <c r="D24" s="2"/>
      <c r="E24" s="2"/>
      <c r="F24" s="2"/>
      <c r="G24" s="2"/>
      <c r="H24" s="176">
        <v>0.71</v>
      </c>
      <c r="I24" s="23"/>
      <c r="J24" s="2"/>
      <c r="K24" s="2"/>
    </row>
    <row r="25" spans="1:26" ht="12.75" customHeight="1" x14ac:dyDescent="0.2">
      <c r="A25" s="7" t="s">
        <v>62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63</v>
      </c>
      <c r="C26" s="2"/>
      <c r="D26" s="171">
        <v>2</v>
      </c>
      <c r="E26" s="13" t="s">
        <v>64</v>
      </c>
      <c r="F26" s="34"/>
      <c r="G26" s="14"/>
      <c r="H26" s="182">
        <f>H16*(D26/100)</f>
        <v>37.700000000000003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65</v>
      </c>
      <c r="C27" s="2"/>
      <c r="D27" s="187">
        <f>H16</f>
        <v>1885</v>
      </c>
      <c r="E27" s="13" t="s">
        <v>66</v>
      </c>
      <c r="F27" s="171">
        <v>7</v>
      </c>
      <c r="G27" s="14" t="s">
        <v>67</v>
      </c>
      <c r="H27" s="182">
        <f>D27*(F27/100)*(H$18/365)</f>
        <v>148.47602739726028</v>
      </c>
      <c r="I27" s="36" t="s">
        <v>68</v>
      </c>
      <c r="J27" s="2"/>
      <c r="K27" s="2"/>
    </row>
    <row r="28" spans="1:26" ht="12.75" customHeight="1" x14ac:dyDescent="0.2">
      <c r="A28" s="2"/>
      <c r="B28" s="5" t="s">
        <v>69</v>
      </c>
      <c r="C28" s="2"/>
      <c r="D28" s="187">
        <f>0.5*H23</f>
        <v>409.45499999999998</v>
      </c>
      <c r="E28" s="13" t="s">
        <v>66</v>
      </c>
      <c r="F28" s="171">
        <v>7</v>
      </c>
      <c r="G28" s="14" t="s">
        <v>67</v>
      </c>
      <c r="H28" s="182">
        <f>(D28)*(F28/100)*(H$18/365)</f>
        <v>32.251592465753426</v>
      </c>
      <c r="I28" s="36" t="s">
        <v>68</v>
      </c>
      <c r="J28" s="2"/>
      <c r="K28" s="2"/>
    </row>
    <row r="29" spans="1:26" ht="12.75" customHeight="1" x14ac:dyDescent="0.2">
      <c r="A29" s="2"/>
      <c r="B29" s="5" t="s">
        <v>70</v>
      </c>
      <c r="C29" s="2"/>
      <c r="D29" s="177">
        <v>2055</v>
      </c>
      <c r="E29" s="13" t="s">
        <v>25</v>
      </c>
      <c r="F29" s="172">
        <v>60</v>
      </c>
      <c r="G29" s="14" t="s">
        <v>71</v>
      </c>
      <c r="H29" s="182">
        <f>D29*(F29/2000)</f>
        <v>61.65</v>
      </c>
      <c r="I29" s="23"/>
      <c r="J29" s="2"/>
      <c r="K29" s="2"/>
    </row>
    <row r="30" spans="1:26" ht="12.75" customHeight="1" x14ac:dyDescent="0.2">
      <c r="A30" s="2"/>
      <c r="B30" s="5" t="s">
        <v>72</v>
      </c>
      <c r="C30" s="2"/>
      <c r="D30" s="13"/>
      <c r="E30" s="13"/>
      <c r="F30" s="172">
        <v>10</v>
      </c>
      <c r="G30" s="14" t="s">
        <v>46</v>
      </c>
      <c r="H30" s="182">
        <f t="shared" ref="H30:H35" si="0">F30</f>
        <v>10</v>
      </c>
      <c r="I30" s="2"/>
      <c r="J30" s="22"/>
      <c r="K30" s="2"/>
    </row>
    <row r="31" spans="1:26" ht="12.75" customHeight="1" x14ac:dyDescent="0.2">
      <c r="A31" s="2"/>
      <c r="B31" s="5" t="s">
        <v>73</v>
      </c>
      <c r="C31" s="2"/>
      <c r="D31" s="13"/>
      <c r="E31" s="13"/>
      <c r="F31" s="172">
        <v>18</v>
      </c>
      <c r="G31" s="14" t="s">
        <v>46</v>
      </c>
      <c r="H31" s="182">
        <f t="shared" si="0"/>
        <v>18</v>
      </c>
      <c r="I31" s="23"/>
      <c r="J31" s="2"/>
      <c r="K31" s="2"/>
    </row>
    <row r="32" spans="1:26" ht="12.75" customHeight="1" x14ac:dyDescent="0.2">
      <c r="A32" s="2"/>
      <c r="B32" s="279" t="s">
        <v>74</v>
      </c>
      <c r="C32" s="276"/>
      <c r="D32" s="276"/>
      <c r="E32" s="13"/>
      <c r="F32" s="172">
        <v>10</v>
      </c>
      <c r="G32" s="14" t="s">
        <v>75</v>
      </c>
      <c r="H32" s="182">
        <f t="shared" si="0"/>
        <v>10</v>
      </c>
      <c r="I32" s="23"/>
      <c r="J32" s="2"/>
      <c r="K32" s="2"/>
    </row>
    <row r="33" spans="1:26" ht="12.75" customHeight="1" x14ac:dyDescent="0.2">
      <c r="A33" s="2"/>
      <c r="B33" s="5" t="s">
        <v>76</v>
      </c>
      <c r="C33" s="2"/>
      <c r="D33" s="2"/>
      <c r="E33" s="13"/>
      <c r="F33" s="172">
        <v>20</v>
      </c>
      <c r="G33" s="14" t="s">
        <v>46</v>
      </c>
      <c r="H33" s="182">
        <f t="shared" si="0"/>
        <v>20</v>
      </c>
      <c r="I33" s="23"/>
      <c r="J33" s="2"/>
      <c r="K33" s="2"/>
    </row>
    <row r="34" spans="1:26" ht="12.75" customHeight="1" x14ac:dyDescent="0.2">
      <c r="A34" s="2"/>
      <c r="B34" s="5" t="s">
        <v>77</v>
      </c>
      <c r="C34" s="2"/>
      <c r="D34" s="2"/>
      <c r="E34" s="13"/>
      <c r="F34" s="172">
        <v>40</v>
      </c>
      <c r="G34" s="13" t="s">
        <v>46</v>
      </c>
      <c r="H34" s="182">
        <f t="shared" si="0"/>
        <v>40</v>
      </c>
      <c r="I34" s="23"/>
      <c r="J34" s="2"/>
      <c r="K34" s="2"/>
    </row>
    <row r="35" spans="1:26" ht="12.75" customHeight="1" x14ac:dyDescent="0.2">
      <c r="A35" s="2"/>
      <c r="B35" s="5" t="s">
        <v>78</v>
      </c>
      <c r="C35" s="2"/>
      <c r="D35" s="13"/>
      <c r="E35" s="13"/>
      <c r="F35" s="178">
        <v>25</v>
      </c>
      <c r="G35" s="14" t="s">
        <v>46</v>
      </c>
      <c r="H35" s="184">
        <f t="shared" si="0"/>
        <v>25</v>
      </c>
      <c r="I35" s="23"/>
      <c r="J35" s="2"/>
      <c r="K35" s="2"/>
    </row>
    <row r="36" spans="1:26" ht="12.75" customHeight="1" x14ac:dyDescent="0.2">
      <c r="A36" s="2"/>
      <c r="B36" s="37" t="s">
        <v>79</v>
      </c>
      <c r="C36" s="38"/>
      <c r="D36" s="39"/>
      <c r="E36" s="39"/>
      <c r="F36" s="39"/>
      <c r="G36" s="39"/>
      <c r="H36" s="24">
        <f>SUM(H26:H35)</f>
        <v>403.07761986301369</v>
      </c>
      <c r="I36" s="23"/>
      <c r="J36" s="2"/>
      <c r="K36" s="2"/>
    </row>
    <row r="37" spans="1:26" ht="12.75" customHeight="1" x14ac:dyDescent="0.2">
      <c r="A37" s="7" t="s">
        <v>80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2" t="s">
        <v>81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82</v>
      </c>
      <c r="C39" s="2"/>
      <c r="D39" s="179">
        <v>0.85</v>
      </c>
      <c r="E39" s="5" t="s">
        <v>83</v>
      </c>
      <c r="F39" s="2"/>
      <c r="G39" s="40"/>
      <c r="H39" s="41">
        <f>D39*H18</f>
        <v>349.10714285714283</v>
      </c>
      <c r="I39" s="23"/>
      <c r="J39" s="2"/>
      <c r="K39" s="2"/>
    </row>
    <row r="40" spans="1:26" ht="12.75" customHeight="1" x14ac:dyDescent="0.2">
      <c r="A40" s="45" t="s">
        <v>99</v>
      </c>
      <c r="B40" s="45"/>
      <c r="C40" s="44"/>
      <c r="D40" s="46"/>
      <c r="E40" s="45"/>
      <c r="F40" s="44"/>
      <c r="G40" s="47"/>
      <c r="H40" s="48"/>
      <c r="I40" s="49"/>
      <c r="J40" s="44"/>
      <c r="K40" s="2"/>
    </row>
    <row r="41" spans="1:26" ht="12.75" customHeight="1" x14ac:dyDescent="0.2">
      <c r="A41" s="2"/>
      <c r="B41" s="5" t="s">
        <v>84</v>
      </c>
      <c r="C41" s="2"/>
      <c r="D41" s="2"/>
      <c r="E41" s="2"/>
      <c r="F41" s="2"/>
      <c r="G41" s="2"/>
      <c r="H41" s="41">
        <f>(H23+H46+H36)/H19</f>
        <v>1.3661693588870927</v>
      </c>
      <c r="I41" s="23"/>
      <c r="J41" s="2"/>
      <c r="K41" s="2"/>
    </row>
    <row r="42" spans="1:26" ht="12.75" customHeight="1" x14ac:dyDescent="0.2">
      <c r="A42" s="7" t="s">
        <v>85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153</v>
      </c>
      <c r="C43" s="2"/>
      <c r="D43" s="2"/>
      <c r="E43" s="2"/>
      <c r="F43" s="2"/>
      <c r="G43" s="2"/>
      <c r="H43" s="185">
        <f>H9</f>
        <v>3533.9999999999995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86</v>
      </c>
      <c r="C44" s="2"/>
      <c r="D44" s="2"/>
      <c r="E44" s="2"/>
      <c r="F44" s="2"/>
      <c r="G44" s="2"/>
      <c r="H44" s="185">
        <f>H16+H23+H36</f>
        <v>3106.9876198630136</v>
      </c>
      <c r="I44" s="2"/>
      <c r="J44" s="2"/>
      <c r="K44" s="2"/>
    </row>
    <row r="45" spans="1:26" ht="12.75" customHeight="1" x14ac:dyDescent="0.2">
      <c r="A45" s="5" t="s">
        <v>87</v>
      </c>
      <c r="B45" s="2"/>
      <c r="C45" s="5"/>
      <c r="D45" s="5"/>
      <c r="E45" s="5"/>
      <c r="F45" s="5"/>
      <c r="G45" s="5" t="s">
        <v>46</v>
      </c>
      <c r="H45" s="41">
        <f>H43-H44</f>
        <v>427.01238013698594</v>
      </c>
      <c r="I45" s="23"/>
      <c r="J45" s="2"/>
      <c r="K45" s="2"/>
    </row>
    <row r="46" spans="1:26" ht="12.75" customHeight="1" x14ac:dyDescent="0.2">
      <c r="A46" s="2"/>
      <c r="B46" s="5" t="s">
        <v>88</v>
      </c>
      <c r="C46" s="2"/>
      <c r="D46" s="2"/>
      <c r="E46" s="2"/>
      <c r="F46" s="2"/>
      <c r="G46" s="2"/>
      <c r="H46" s="185">
        <f>H39</f>
        <v>349.10714285714283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89</v>
      </c>
      <c r="B47" s="2"/>
      <c r="C47" s="5"/>
      <c r="D47" s="5"/>
      <c r="E47" s="5"/>
      <c r="F47" s="5"/>
      <c r="G47" s="5" t="s">
        <v>46</v>
      </c>
      <c r="H47" s="41">
        <f>H45-H46</f>
        <v>77.905237279843107</v>
      </c>
      <c r="I47" s="23"/>
      <c r="J47" s="2"/>
      <c r="K47" s="2"/>
    </row>
    <row r="48" spans="1:26" ht="12.75" customHeight="1" x14ac:dyDescent="0.2">
      <c r="A48" s="7" t="s">
        <v>90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91</v>
      </c>
      <c r="C49" s="5"/>
      <c r="D49" s="2"/>
      <c r="E49" s="2"/>
      <c r="F49" s="2"/>
      <c r="G49" s="2"/>
      <c r="H49" s="186">
        <f>(H44+H46)/(D9/100)</f>
        <v>222.97385565936492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92</v>
      </c>
      <c r="C50" s="5"/>
      <c r="D50" s="2"/>
      <c r="E50" s="2"/>
      <c r="F50" s="2"/>
      <c r="G50" s="2"/>
      <c r="H50" s="186">
        <f>(H44+H46-H35)/(D9/100)</f>
        <v>221.36095243355848</v>
      </c>
      <c r="I50" s="2"/>
      <c r="J50" s="2"/>
      <c r="K50" s="2"/>
    </row>
    <row r="51" spans="1:26" ht="12.75" customHeight="1" x14ac:dyDescent="0.2">
      <c r="A51" s="5"/>
      <c r="B51" s="2"/>
      <c r="C51" s="5" t="s">
        <v>93</v>
      </c>
      <c r="D51" s="2"/>
      <c r="E51" s="2"/>
      <c r="F51" s="180">
        <v>400</v>
      </c>
      <c r="G51" s="5" t="s">
        <v>56</v>
      </c>
      <c r="H51" s="2"/>
      <c r="I51" s="23"/>
      <c r="J51" s="2"/>
      <c r="K51" s="2"/>
    </row>
    <row r="52" spans="1:26" ht="12.75" customHeight="1" x14ac:dyDescent="0.2">
      <c r="A52" s="2"/>
      <c r="B52" s="5" t="s">
        <v>94</v>
      </c>
      <c r="C52" s="2"/>
      <c r="D52" s="2"/>
      <c r="E52" s="2"/>
      <c r="F52" s="2"/>
      <c r="G52" s="2"/>
      <c r="H52" s="42">
        <f>(H9-H23-H36-H39-H15)/F51*100</f>
        <v>489.47630931996071</v>
      </c>
      <c r="I52" s="2"/>
      <c r="J52" s="2"/>
      <c r="K52" s="2"/>
    </row>
    <row r="53" spans="1:26" ht="12.7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2"/>
    </row>
    <row r="54" spans="1:26" ht="12.75" customHeight="1" x14ac:dyDescent="0.25">
      <c r="A54" s="16" t="s">
        <v>33</v>
      </c>
      <c r="B54" s="18"/>
      <c r="C54" s="18"/>
      <c r="D54" s="18"/>
      <c r="E54" s="188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0" t="s">
        <v>42</v>
      </c>
      <c r="B56" s="276"/>
      <c r="C56" s="276"/>
      <c r="D56" s="276"/>
      <c r="E56" s="276"/>
      <c r="F56" s="276"/>
      <c r="G56" s="276"/>
      <c r="H56" s="276"/>
      <c r="I56" s="276"/>
      <c r="J56" s="276"/>
      <c r="K56" s="276"/>
    </row>
    <row r="57" spans="1:26" ht="12.75" customHeight="1" x14ac:dyDescent="0.2">
      <c r="A57" s="281" t="s">
        <v>44</v>
      </c>
      <c r="B57" s="276"/>
      <c r="C57" s="276"/>
      <c r="D57" s="276"/>
      <c r="E57" s="276"/>
      <c r="F57" s="276"/>
      <c r="G57" s="276"/>
      <c r="H57" s="276"/>
      <c r="I57" s="276"/>
      <c r="J57" s="276"/>
      <c r="K57" s="276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400-000000000000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showGridLines="0" topLeftCell="A35" zoomScale="130" zoomScaleNormal="130" workbookViewId="0">
      <selection activeCell="K37" sqref="K37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0" customWidth="1"/>
    <col min="9" max="9" width="1.7109375" customWidth="1"/>
    <col min="10" max="10" width="4.7109375" customWidth="1"/>
    <col min="11" max="11" width="10.140625" customWidth="1"/>
    <col min="12" max="26" width="6.7109375" customWidth="1"/>
  </cols>
  <sheetData>
    <row r="1" spans="1:26" ht="27" customHeight="1" x14ac:dyDescent="0.25">
      <c r="A1" s="275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"/>
    </row>
    <row r="2" spans="1:26" ht="16.5" customHeight="1" x14ac:dyDescent="0.25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168"/>
      <c r="C4" s="5" t="s">
        <v>4</v>
      </c>
      <c r="D4" s="163"/>
      <c r="E4" s="164"/>
      <c r="F4" s="181"/>
      <c r="G4" s="152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53"/>
      <c r="B6" s="2"/>
      <c r="C6" s="165" t="s">
        <v>134</v>
      </c>
      <c r="D6" s="166"/>
      <c r="E6" s="166"/>
      <c r="F6" s="166"/>
      <c r="G6" s="166"/>
      <c r="H6" s="16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7" t="s">
        <v>152</v>
      </c>
      <c r="B7" s="278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120</v>
      </c>
      <c r="B9" s="2"/>
      <c r="C9" s="2"/>
      <c r="D9" s="169">
        <v>1550</v>
      </c>
      <c r="E9" s="13" t="s">
        <v>25</v>
      </c>
      <c r="F9" s="170">
        <v>228</v>
      </c>
      <c r="G9" s="14" t="s">
        <v>32</v>
      </c>
      <c r="H9" s="15">
        <f>D9*(F9/100)</f>
        <v>3533.9999999999995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 t="s">
        <v>34</v>
      </c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35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36</v>
      </c>
      <c r="E12" s="11" t="s">
        <v>37</v>
      </c>
      <c r="F12" s="11" t="s">
        <v>38</v>
      </c>
      <c r="G12" s="11" t="s">
        <v>39</v>
      </c>
      <c r="H12" s="11" t="s">
        <v>40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41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43</v>
      </c>
      <c r="C14" s="5"/>
      <c r="D14" s="171">
        <v>800</v>
      </c>
      <c r="E14" s="13" t="s">
        <v>25</v>
      </c>
      <c r="F14" s="172">
        <v>300</v>
      </c>
      <c r="G14" s="14" t="s">
        <v>32</v>
      </c>
      <c r="H14" s="182">
        <f>D14*(F14/100)</f>
        <v>2400</v>
      </c>
      <c r="I14" s="23"/>
      <c r="J14" s="2"/>
      <c r="K14" s="2"/>
    </row>
    <row r="15" spans="1:26" ht="12.75" customHeight="1" x14ac:dyDescent="0.2">
      <c r="A15" s="2"/>
      <c r="B15" s="5" t="s">
        <v>45</v>
      </c>
      <c r="C15" s="5"/>
      <c r="D15" s="13"/>
      <c r="E15" s="13"/>
      <c r="F15" s="172">
        <v>5</v>
      </c>
      <c r="G15" s="13" t="s">
        <v>46</v>
      </c>
      <c r="H15" s="182">
        <f>F15</f>
        <v>5</v>
      </c>
      <c r="I15" s="23"/>
      <c r="J15" s="2"/>
      <c r="K15" s="2"/>
    </row>
    <row r="16" spans="1:26" ht="12.75" customHeight="1" x14ac:dyDescent="0.2">
      <c r="A16" s="2"/>
      <c r="B16" s="5" t="s">
        <v>47</v>
      </c>
      <c r="C16" s="5"/>
      <c r="D16" s="13"/>
      <c r="E16" s="13"/>
      <c r="F16" s="13"/>
      <c r="G16" s="13"/>
      <c r="H16" s="24">
        <f>SUM(H14:H15)</f>
        <v>2405</v>
      </c>
      <c r="I16" s="2"/>
      <c r="J16" s="2"/>
      <c r="K16" s="2"/>
    </row>
    <row r="17" spans="1:26" ht="12.75" customHeight="1" x14ac:dyDescent="0.2">
      <c r="A17" s="7" t="s">
        <v>48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49</v>
      </c>
      <c r="C18" s="27"/>
      <c r="D18" s="173">
        <v>2.8</v>
      </c>
      <c r="E18" s="13" t="s">
        <v>50</v>
      </c>
      <c r="F18" s="5" t="s">
        <v>51</v>
      </c>
      <c r="G18" s="2"/>
      <c r="H18" s="183">
        <f>H19/D18</f>
        <v>267.85714285714289</v>
      </c>
      <c r="I18" s="2"/>
      <c r="J18" s="13" t="s">
        <v>52</v>
      </c>
      <c r="K18" s="2"/>
    </row>
    <row r="19" spans="1:26" ht="12.75" customHeight="1" x14ac:dyDescent="0.2">
      <c r="A19" s="2"/>
      <c r="B19" s="5" t="s">
        <v>53</v>
      </c>
      <c r="C19" s="29"/>
      <c r="D19" s="174">
        <v>7.8</v>
      </c>
      <c r="E19" s="13" t="s">
        <v>54</v>
      </c>
      <c r="F19" s="5" t="s">
        <v>55</v>
      </c>
      <c r="G19" s="29"/>
      <c r="H19" s="183">
        <f>D9-D14</f>
        <v>750</v>
      </c>
      <c r="I19" s="2"/>
      <c r="J19" s="13" t="s">
        <v>56</v>
      </c>
      <c r="K19" s="2"/>
    </row>
    <row r="20" spans="1:26" ht="12.75" customHeight="1" x14ac:dyDescent="0.2">
      <c r="A20" s="7" t="s">
        <v>57</v>
      </c>
      <c r="B20" s="25"/>
      <c r="C20" s="25"/>
      <c r="D20" s="25"/>
      <c r="E20" s="25"/>
      <c r="F20" s="7"/>
      <c r="G20" s="25"/>
      <c r="H20" s="30"/>
      <c r="I20" s="25"/>
      <c r="J20" s="31"/>
      <c r="K20" s="2"/>
    </row>
    <row r="21" spans="1:26" ht="12.75" customHeight="1" x14ac:dyDescent="0.2">
      <c r="A21" s="32" t="s">
        <v>58</v>
      </c>
      <c r="B21" s="2"/>
      <c r="C21" s="33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59</v>
      </c>
      <c r="C22" s="5"/>
      <c r="D22" s="2"/>
      <c r="E22" s="2"/>
      <c r="F22" s="2"/>
      <c r="G22" s="2"/>
      <c r="H22" s="175">
        <v>2.0499999999999998</v>
      </c>
      <c r="I22" s="23"/>
      <c r="J22" s="2"/>
      <c r="K22" s="2"/>
    </row>
    <row r="23" spans="1:26" ht="12.75" customHeight="1" x14ac:dyDescent="0.2">
      <c r="A23" s="2"/>
      <c r="B23" s="5" t="s">
        <v>60</v>
      </c>
      <c r="C23" s="2"/>
      <c r="D23" s="5"/>
      <c r="E23" s="2"/>
      <c r="F23" s="2"/>
      <c r="G23" s="5"/>
      <c r="H23" s="211">
        <v>548.16</v>
      </c>
      <c r="I23" s="23"/>
      <c r="J23" s="2"/>
      <c r="K23" s="2"/>
    </row>
    <row r="24" spans="1:26" ht="12.75" customHeight="1" x14ac:dyDescent="0.2">
      <c r="A24" s="2"/>
      <c r="B24" s="5" t="s">
        <v>61</v>
      </c>
      <c r="C24" s="2"/>
      <c r="D24" s="2"/>
      <c r="E24" s="2"/>
      <c r="F24" s="2"/>
      <c r="G24" s="2"/>
      <c r="H24" s="176">
        <v>0.73</v>
      </c>
      <c r="I24" s="23"/>
      <c r="J24" s="2"/>
      <c r="K24" s="2"/>
    </row>
    <row r="25" spans="1:26" ht="12.75" customHeight="1" x14ac:dyDescent="0.2">
      <c r="A25" s="7" t="s">
        <v>62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63</v>
      </c>
      <c r="C26" s="2"/>
      <c r="D26" s="171">
        <v>1.5</v>
      </c>
      <c r="E26" s="13" t="s">
        <v>64</v>
      </c>
      <c r="F26" s="34"/>
      <c r="G26" s="14"/>
      <c r="H26" s="182">
        <f>H16*(D26/100)</f>
        <v>36.074999999999996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65</v>
      </c>
      <c r="C27" s="2"/>
      <c r="D27" s="187">
        <f>H16</f>
        <v>2405</v>
      </c>
      <c r="E27" s="13" t="s">
        <v>66</v>
      </c>
      <c r="F27" s="171">
        <v>7</v>
      </c>
      <c r="G27" s="14" t="s">
        <v>67</v>
      </c>
      <c r="H27" s="182">
        <f>D27*(F27/100)*(H$18/365)</f>
        <v>123.54452054794524</v>
      </c>
      <c r="I27" s="36" t="s">
        <v>68</v>
      </c>
      <c r="J27" s="2"/>
      <c r="K27" s="2"/>
    </row>
    <row r="28" spans="1:26" ht="12.75" customHeight="1" x14ac:dyDescent="0.2">
      <c r="A28" s="2"/>
      <c r="B28" s="5" t="s">
        <v>69</v>
      </c>
      <c r="C28" s="2"/>
      <c r="D28" s="187">
        <f>0.5*H23</f>
        <v>274.08</v>
      </c>
      <c r="E28" s="13" t="s">
        <v>66</v>
      </c>
      <c r="F28" s="171">
        <v>7</v>
      </c>
      <c r="G28" s="14" t="s">
        <v>67</v>
      </c>
      <c r="H28" s="182">
        <f>(D28)*(F28/100)*(H$18/365)</f>
        <v>14.079452054794524</v>
      </c>
      <c r="I28" s="36" t="s">
        <v>68</v>
      </c>
      <c r="J28" s="2"/>
      <c r="K28" s="2"/>
    </row>
    <row r="29" spans="1:26" ht="12.75" customHeight="1" x14ac:dyDescent="0.2">
      <c r="A29" s="2"/>
      <c r="B29" s="5" t="s">
        <v>70</v>
      </c>
      <c r="C29" s="2"/>
      <c r="D29" s="177">
        <v>1340</v>
      </c>
      <c r="E29" s="13" t="s">
        <v>25</v>
      </c>
      <c r="F29" s="172">
        <v>60</v>
      </c>
      <c r="G29" s="14" t="s">
        <v>71</v>
      </c>
      <c r="H29" s="182">
        <f>D29*(F29/2000)</f>
        <v>40.199999999999996</v>
      </c>
      <c r="I29" s="23"/>
      <c r="J29" s="2"/>
      <c r="K29" s="2"/>
    </row>
    <row r="30" spans="1:26" ht="12.75" customHeight="1" x14ac:dyDescent="0.2">
      <c r="A30" s="2"/>
      <c r="B30" s="5" t="s">
        <v>72</v>
      </c>
      <c r="C30" s="2"/>
      <c r="D30" s="13"/>
      <c r="E30" s="13"/>
      <c r="F30" s="172">
        <v>10</v>
      </c>
      <c r="G30" s="14" t="s">
        <v>46</v>
      </c>
      <c r="H30" s="182">
        <f t="shared" ref="H30:H35" si="0">F30</f>
        <v>10</v>
      </c>
      <c r="I30" s="2"/>
      <c r="J30" s="22"/>
      <c r="K30" s="2"/>
    </row>
    <row r="31" spans="1:26" ht="12.75" customHeight="1" x14ac:dyDescent="0.2">
      <c r="A31" s="2"/>
      <c r="B31" s="5" t="s">
        <v>73</v>
      </c>
      <c r="C31" s="2"/>
      <c r="D31" s="13"/>
      <c r="E31" s="13"/>
      <c r="F31" s="172">
        <v>18</v>
      </c>
      <c r="G31" s="14" t="s">
        <v>46</v>
      </c>
      <c r="H31" s="182">
        <f t="shared" si="0"/>
        <v>18</v>
      </c>
      <c r="I31" s="23"/>
      <c r="J31" s="2"/>
      <c r="K31" s="2"/>
    </row>
    <row r="32" spans="1:26" ht="12.75" customHeight="1" x14ac:dyDescent="0.2">
      <c r="A32" s="2"/>
      <c r="B32" s="279" t="s">
        <v>74</v>
      </c>
      <c r="C32" s="276"/>
      <c r="D32" s="276"/>
      <c r="E32" s="13"/>
      <c r="F32" s="172">
        <v>10</v>
      </c>
      <c r="G32" s="14" t="s">
        <v>75</v>
      </c>
      <c r="H32" s="182">
        <f t="shared" si="0"/>
        <v>10</v>
      </c>
      <c r="I32" s="23"/>
      <c r="J32" s="2"/>
      <c r="K32" s="2"/>
    </row>
    <row r="33" spans="1:26" ht="12.75" customHeight="1" x14ac:dyDescent="0.2">
      <c r="A33" s="2"/>
      <c r="B33" s="5" t="s">
        <v>76</v>
      </c>
      <c r="C33" s="2"/>
      <c r="D33" s="2"/>
      <c r="E33" s="13"/>
      <c r="F33" s="172">
        <v>12</v>
      </c>
      <c r="G33" s="14" t="s">
        <v>46</v>
      </c>
      <c r="H33" s="182">
        <f t="shared" si="0"/>
        <v>12</v>
      </c>
      <c r="I33" s="23"/>
      <c r="J33" s="2"/>
      <c r="K33" s="2"/>
    </row>
    <row r="34" spans="1:26" ht="12.75" customHeight="1" x14ac:dyDescent="0.2">
      <c r="A34" s="2"/>
      <c r="B34" s="5" t="s">
        <v>77</v>
      </c>
      <c r="C34" s="2"/>
      <c r="D34" s="2"/>
      <c r="E34" s="13"/>
      <c r="F34" s="172">
        <v>40</v>
      </c>
      <c r="G34" s="13" t="s">
        <v>46</v>
      </c>
      <c r="H34" s="182">
        <f t="shared" si="0"/>
        <v>40</v>
      </c>
      <c r="I34" s="23"/>
      <c r="J34" s="2"/>
      <c r="K34" s="2"/>
    </row>
    <row r="35" spans="1:26" ht="12.75" customHeight="1" x14ac:dyDescent="0.2">
      <c r="A35" s="2"/>
      <c r="B35" s="5" t="s">
        <v>78</v>
      </c>
      <c r="C35" s="2"/>
      <c r="D35" s="13"/>
      <c r="E35" s="13"/>
      <c r="F35" s="178">
        <v>25</v>
      </c>
      <c r="G35" s="14" t="s">
        <v>46</v>
      </c>
      <c r="H35" s="184">
        <f t="shared" si="0"/>
        <v>25</v>
      </c>
      <c r="I35" s="23"/>
      <c r="J35" s="2"/>
      <c r="K35" s="2"/>
    </row>
    <row r="36" spans="1:26" ht="12.75" customHeight="1" x14ac:dyDescent="0.2">
      <c r="A36" s="2"/>
      <c r="B36" s="37" t="s">
        <v>79</v>
      </c>
      <c r="C36" s="38"/>
      <c r="D36" s="39"/>
      <c r="E36" s="39"/>
      <c r="F36" s="39"/>
      <c r="G36" s="39"/>
      <c r="H36" s="24">
        <f>SUM(H26:H35)</f>
        <v>328.89897260273972</v>
      </c>
      <c r="I36" s="23"/>
      <c r="J36" s="2"/>
      <c r="K36" s="2"/>
    </row>
    <row r="37" spans="1:26" ht="12.75" customHeight="1" x14ac:dyDescent="0.2">
      <c r="A37" s="7" t="s">
        <v>80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2" t="s">
        <v>81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82</v>
      </c>
      <c r="C39" s="2"/>
      <c r="D39" s="179">
        <v>0.85</v>
      </c>
      <c r="E39" s="5" t="s">
        <v>83</v>
      </c>
      <c r="F39" s="2"/>
      <c r="G39" s="40"/>
      <c r="H39" s="41">
        <f>D39*H18</f>
        <v>227.67857142857144</v>
      </c>
      <c r="I39" s="23"/>
      <c r="J39" s="2"/>
      <c r="K39" s="2"/>
    </row>
    <row r="40" spans="1:26" ht="12.75" customHeight="1" x14ac:dyDescent="0.2">
      <c r="A40" s="45" t="s">
        <v>99</v>
      </c>
      <c r="B40" s="45"/>
      <c r="C40" s="45"/>
      <c r="D40" s="46"/>
      <c r="E40" s="45"/>
      <c r="F40" s="44"/>
      <c r="G40" s="47"/>
      <c r="H40" s="48"/>
      <c r="I40" s="49"/>
      <c r="J40" s="44"/>
      <c r="K40" s="2"/>
    </row>
    <row r="41" spans="1:26" ht="12.75" customHeight="1" x14ac:dyDescent="0.2">
      <c r="A41" s="2"/>
      <c r="B41" s="5" t="s">
        <v>84</v>
      </c>
      <c r="C41" s="2"/>
      <c r="D41" s="2"/>
      <c r="E41" s="2"/>
      <c r="F41" s="2"/>
      <c r="G41" s="2"/>
      <c r="H41" s="41">
        <f>(H23+H46+H36)/H19</f>
        <v>1.4729833920417483</v>
      </c>
      <c r="I41" s="23"/>
      <c r="J41" s="2"/>
      <c r="K41" s="2"/>
    </row>
    <row r="42" spans="1:26" ht="12.75" customHeight="1" x14ac:dyDescent="0.2">
      <c r="A42" s="7" t="s">
        <v>85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153</v>
      </c>
      <c r="C43" s="2"/>
      <c r="D43" s="2"/>
      <c r="E43" s="2"/>
      <c r="F43" s="2"/>
      <c r="G43" s="2"/>
      <c r="H43" s="185">
        <f>H9</f>
        <v>3533.9999999999995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86</v>
      </c>
      <c r="C44" s="2"/>
      <c r="D44" s="2"/>
      <c r="E44" s="2"/>
      <c r="F44" s="2"/>
      <c r="G44" s="2"/>
      <c r="H44" s="185">
        <f>H16+H23+H36</f>
        <v>3282.0589726027397</v>
      </c>
      <c r="I44" s="2"/>
      <c r="J44" s="2"/>
      <c r="K44" s="2"/>
    </row>
    <row r="45" spans="1:26" ht="12.75" customHeight="1" x14ac:dyDescent="0.2">
      <c r="A45" s="5" t="s">
        <v>87</v>
      </c>
      <c r="B45" s="2"/>
      <c r="C45" s="5"/>
      <c r="D45" s="5"/>
      <c r="E45" s="5"/>
      <c r="F45" s="5"/>
      <c r="G45" s="5" t="s">
        <v>46</v>
      </c>
      <c r="H45" s="41">
        <f>H43-H44</f>
        <v>251.94102739725986</v>
      </c>
      <c r="I45" s="23"/>
      <c r="J45" s="2"/>
      <c r="K45" s="2"/>
    </row>
    <row r="46" spans="1:26" ht="12.75" customHeight="1" x14ac:dyDescent="0.2">
      <c r="A46" s="2"/>
      <c r="B46" s="5" t="s">
        <v>88</v>
      </c>
      <c r="C46" s="2"/>
      <c r="D46" s="2"/>
      <c r="E46" s="2"/>
      <c r="F46" s="2"/>
      <c r="G46" s="2"/>
      <c r="H46" s="185">
        <f>H39</f>
        <v>227.67857142857144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89</v>
      </c>
      <c r="B47" s="2"/>
      <c r="C47" s="5"/>
      <c r="D47" s="5"/>
      <c r="E47" s="5"/>
      <c r="F47" s="5"/>
      <c r="G47" s="5" t="s">
        <v>46</v>
      </c>
      <c r="H47" s="41">
        <f>H45-H46</f>
        <v>24.262455968688414</v>
      </c>
      <c r="I47" s="23"/>
      <c r="J47" s="2"/>
      <c r="K47" s="2"/>
    </row>
    <row r="48" spans="1:26" ht="12.75" customHeight="1" x14ac:dyDescent="0.2">
      <c r="A48" s="7" t="s">
        <v>90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91</v>
      </c>
      <c r="C49" s="5"/>
      <c r="D49" s="2"/>
      <c r="E49" s="2"/>
      <c r="F49" s="2"/>
      <c r="G49" s="2"/>
      <c r="H49" s="186">
        <f>(H44+H46)/(D9/100)</f>
        <v>226.4346802600846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92</v>
      </c>
      <c r="C50" s="5"/>
      <c r="D50" s="2"/>
      <c r="E50" s="2"/>
      <c r="F50" s="2"/>
      <c r="G50" s="2"/>
      <c r="H50" s="186">
        <f>(H44+H46-H35)/(D9/100)</f>
        <v>224.82177703427814</v>
      </c>
      <c r="I50" s="2"/>
      <c r="J50" s="2"/>
      <c r="K50" s="2"/>
    </row>
    <row r="51" spans="1:26" ht="12.75" customHeight="1" x14ac:dyDescent="0.2">
      <c r="A51" s="5"/>
      <c r="B51" s="2"/>
      <c r="C51" s="5" t="s">
        <v>93</v>
      </c>
      <c r="D51" s="2"/>
      <c r="E51" s="2"/>
      <c r="F51" s="180">
        <v>800</v>
      </c>
      <c r="G51" s="5" t="s">
        <v>56</v>
      </c>
      <c r="H51" s="2"/>
      <c r="I51" s="23"/>
      <c r="J51" s="2"/>
      <c r="K51" s="2"/>
    </row>
    <row r="52" spans="1:26" ht="12.75" customHeight="1" x14ac:dyDescent="0.2">
      <c r="A52" s="2"/>
      <c r="B52" s="5" t="s">
        <v>94</v>
      </c>
      <c r="C52" s="2"/>
      <c r="D52" s="2"/>
      <c r="E52" s="2"/>
      <c r="F52" s="2"/>
      <c r="G52" s="2"/>
      <c r="H52" s="42">
        <f>(H9-H23-H36-H39-H15)/F51*100</f>
        <v>303.03280699608604</v>
      </c>
      <c r="I52" s="2"/>
      <c r="J52" s="2"/>
      <c r="K52" s="2"/>
    </row>
    <row r="53" spans="1:26" ht="12.7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2"/>
    </row>
    <row r="54" spans="1:26" ht="12.75" customHeight="1" x14ac:dyDescent="0.25">
      <c r="A54" s="16" t="s">
        <v>33</v>
      </c>
      <c r="B54" s="18"/>
      <c r="C54" s="18"/>
      <c r="D54" s="18"/>
      <c r="E54" s="188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0" t="s">
        <v>42</v>
      </c>
      <c r="B56" s="276"/>
      <c r="C56" s="276"/>
      <c r="D56" s="276"/>
      <c r="E56" s="276"/>
      <c r="F56" s="276"/>
      <c r="G56" s="276"/>
      <c r="H56" s="276"/>
      <c r="I56" s="276"/>
      <c r="J56" s="276"/>
      <c r="K56" s="276"/>
    </row>
    <row r="57" spans="1:26" ht="12.75" customHeight="1" x14ac:dyDescent="0.2">
      <c r="A57" s="281" t="s">
        <v>44</v>
      </c>
      <c r="B57" s="276"/>
      <c r="C57" s="276"/>
      <c r="D57" s="276"/>
      <c r="E57" s="276"/>
      <c r="F57" s="276"/>
      <c r="G57" s="276"/>
      <c r="H57" s="276"/>
      <c r="I57" s="276"/>
      <c r="J57" s="276"/>
      <c r="K57" s="276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500-000000000000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1"/>
  <sheetViews>
    <sheetView showGridLines="0" topLeftCell="A39" zoomScale="120" zoomScaleNormal="120" workbookViewId="0">
      <selection activeCell="N50" sqref="N50"/>
    </sheetView>
  </sheetViews>
  <sheetFormatPr defaultColWidth="17.28515625" defaultRowHeight="15" customHeight="1" x14ac:dyDescent="0.2"/>
  <cols>
    <col min="1" max="1" width="2.7109375" customWidth="1"/>
    <col min="2" max="2" width="8.85546875" customWidth="1"/>
    <col min="3" max="3" width="15.42578125" customWidth="1"/>
    <col min="4" max="4" width="12.140625" customWidth="1"/>
    <col min="5" max="5" width="5.7109375" customWidth="1"/>
    <col min="6" max="6" width="8.7109375" customWidth="1"/>
    <col min="7" max="7" width="9.140625" customWidth="1"/>
    <col min="8" max="8" width="10" customWidth="1"/>
    <col min="9" max="9" width="1.7109375" customWidth="1"/>
    <col min="10" max="10" width="4.7109375" customWidth="1"/>
    <col min="11" max="11" width="10.140625" customWidth="1"/>
    <col min="12" max="26" width="6.7109375" customWidth="1"/>
  </cols>
  <sheetData>
    <row r="1" spans="1:26" ht="27" customHeight="1" x14ac:dyDescent="0.25">
      <c r="A1" s="275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"/>
    </row>
    <row r="2" spans="1:26" ht="16.5" customHeight="1" x14ac:dyDescent="0.25">
      <c r="A2" s="3" t="s">
        <v>2</v>
      </c>
      <c r="B2" s="1"/>
      <c r="C2" s="1"/>
      <c r="D2" s="1"/>
      <c r="E2" s="1"/>
      <c r="F2" s="1"/>
      <c r="G2" s="1"/>
      <c r="H2" s="1"/>
      <c r="I2" s="1"/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" customHeight="1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2"/>
      <c r="B4" s="168"/>
      <c r="C4" s="5" t="s">
        <v>4</v>
      </c>
      <c r="D4" s="163"/>
      <c r="E4" s="164"/>
      <c r="F4" s="210"/>
      <c r="G4" s="209"/>
      <c r="H4" s="5" t="s">
        <v>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2"/>
      <c r="C5" s="6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53"/>
      <c r="B6" s="2"/>
      <c r="C6" s="165" t="s">
        <v>135</v>
      </c>
      <c r="D6" s="166"/>
      <c r="E6" s="166"/>
      <c r="F6" s="166"/>
      <c r="G6" s="166"/>
      <c r="H6" s="16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77" t="s">
        <v>152</v>
      </c>
      <c r="B7" s="278"/>
      <c r="C7" s="7"/>
      <c r="D7" s="7"/>
      <c r="E7" s="7"/>
      <c r="F7" s="7"/>
      <c r="G7" s="7"/>
      <c r="H7" s="7"/>
      <c r="I7" s="7"/>
      <c r="J7" s="7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5.5" customHeight="1" x14ac:dyDescent="0.2">
      <c r="A8" s="8"/>
      <c r="B8" s="9"/>
      <c r="C8" s="9"/>
      <c r="D8" s="10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2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" t="s">
        <v>120</v>
      </c>
      <c r="B9" s="2"/>
      <c r="C9" s="2"/>
      <c r="D9" s="169">
        <v>1550</v>
      </c>
      <c r="E9" s="13" t="s">
        <v>25</v>
      </c>
      <c r="F9" s="170">
        <v>240</v>
      </c>
      <c r="G9" s="14" t="s">
        <v>32</v>
      </c>
      <c r="H9" s="15">
        <f>D9*(F9/100)</f>
        <v>3720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2"/>
      <c r="D10" s="5"/>
      <c r="E10" s="5"/>
      <c r="F10" s="5"/>
      <c r="G10" s="5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7" t="s">
        <v>35</v>
      </c>
      <c r="B11" s="7"/>
      <c r="C11" s="7"/>
      <c r="D11" s="7"/>
      <c r="E11" s="7"/>
      <c r="F11" s="7"/>
      <c r="G11" s="7"/>
      <c r="H11" s="19"/>
      <c r="I11" s="7"/>
      <c r="J11" s="7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8"/>
      <c r="B12" s="9"/>
      <c r="C12" s="9"/>
      <c r="D12" s="11" t="s">
        <v>36</v>
      </c>
      <c r="E12" s="11" t="s">
        <v>37</v>
      </c>
      <c r="F12" s="11" t="s">
        <v>38</v>
      </c>
      <c r="G12" s="11" t="s">
        <v>39</v>
      </c>
      <c r="H12" s="11" t="s">
        <v>40</v>
      </c>
      <c r="I12" s="20"/>
      <c r="J12" s="2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5" t="s">
        <v>41</v>
      </c>
      <c r="B13" s="22"/>
      <c r="C13" s="2"/>
      <c r="D13" s="5"/>
      <c r="E13" s="5"/>
      <c r="F13" s="5"/>
      <c r="G13" s="5"/>
      <c r="H13" s="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2"/>
      <c r="B14" s="5" t="s">
        <v>43</v>
      </c>
      <c r="C14" s="5"/>
      <c r="D14" s="171">
        <v>775</v>
      </c>
      <c r="E14" s="13" t="s">
        <v>25</v>
      </c>
      <c r="F14" s="172">
        <v>380</v>
      </c>
      <c r="G14" s="14" t="s">
        <v>32</v>
      </c>
      <c r="H14" s="182">
        <f>D14*(F14/100)</f>
        <v>2945</v>
      </c>
      <c r="I14" s="23"/>
      <c r="J14" s="2"/>
      <c r="K14" s="2"/>
    </row>
    <row r="15" spans="1:26" ht="12.75" customHeight="1" x14ac:dyDescent="0.2">
      <c r="A15" s="2"/>
      <c r="B15" s="5" t="s">
        <v>45</v>
      </c>
      <c r="C15" s="5"/>
      <c r="D15" s="13"/>
      <c r="E15" s="13"/>
      <c r="F15" s="172">
        <v>5</v>
      </c>
      <c r="G15" s="13" t="s">
        <v>46</v>
      </c>
      <c r="H15" s="182">
        <f>F15</f>
        <v>5</v>
      </c>
      <c r="I15" s="23"/>
      <c r="J15" s="2"/>
      <c r="K15" s="2"/>
    </row>
    <row r="16" spans="1:26" ht="12.75" customHeight="1" x14ac:dyDescent="0.2">
      <c r="A16" s="2"/>
      <c r="B16" s="5" t="s">
        <v>47</v>
      </c>
      <c r="C16" s="5"/>
      <c r="D16" s="13"/>
      <c r="E16" s="13"/>
      <c r="F16" s="13"/>
      <c r="G16" s="13"/>
      <c r="H16" s="24">
        <f>SUM(H14:H15)</f>
        <v>2950</v>
      </c>
      <c r="I16" s="2"/>
      <c r="J16" s="2"/>
      <c r="K16" s="2"/>
    </row>
    <row r="17" spans="1:26" ht="12.75" customHeight="1" x14ac:dyDescent="0.2">
      <c r="A17" s="7" t="s">
        <v>48</v>
      </c>
      <c r="B17" s="25"/>
      <c r="C17" s="25"/>
      <c r="D17" s="25"/>
      <c r="E17" s="25"/>
      <c r="F17" s="25"/>
      <c r="G17" s="25"/>
      <c r="H17" s="25"/>
      <c r="I17" s="26"/>
      <c r="J17" s="25"/>
      <c r="K17" s="2"/>
    </row>
    <row r="18" spans="1:26" ht="12.75" customHeight="1" x14ac:dyDescent="0.2">
      <c r="A18" s="2"/>
      <c r="B18" s="5" t="s">
        <v>49</v>
      </c>
      <c r="C18" s="27"/>
      <c r="D18" s="173">
        <v>3.3</v>
      </c>
      <c r="E18" s="13" t="s">
        <v>50</v>
      </c>
      <c r="F18" s="5" t="s">
        <v>51</v>
      </c>
      <c r="G18" s="2"/>
      <c r="H18" s="183">
        <f>H19/D18</f>
        <v>234.84848484848487</v>
      </c>
      <c r="I18" s="2"/>
      <c r="J18" s="13" t="s">
        <v>52</v>
      </c>
      <c r="K18" s="2"/>
    </row>
    <row r="19" spans="1:26" ht="12.75" customHeight="1" x14ac:dyDescent="0.2">
      <c r="A19" s="2"/>
      <c r="B19" s="5" t="s">
        <v>53</v>
      </c>
      <c r="C19" s="29"/>
      <c r="D19" s="174">
        <v>7.2</v>
      </c>
      <c r="E19" s="13" t="s">
        <v>54</v>
      </c>
      <c r="F19" s="5" t="s">
        <v>55</v>
      </c>
      <c r="G19" s="29"/>
      <c r="H19" s="183">
        <f>D9-D14</f>
        <v>775</v>
      </c>
      <c r="I19" s="2"/>
      <c r="J19" s="13" t="s">
        <v>56</v>
      </c>
      <c r="K19" s="2"/>
    </row>
    <row r="20" spans="1:26" ht="12.75" customHeight="1" x14ac:dyDescent="0.2">
      <c r="A20" s="7" t="s">
        <v>57</v>
      </c>
      <c r="B20" s="25"/>
      <c r="C20" s="25"/>
      <c r="D20" s="25"/>
      <c r="E20" s="25"/>
      <c r="F20" s="7"/>
      <c r="G20" s="25"/>
      <c r="H20" s="30"/>
      <c r="I20" s="25"/>
      <c r="J20" s="31"/>
      <c r="K20" s="2"/>
    </row>
    <row r="21" spans="1:26" ht="12.75" customHeight="1" x14ac:dyDescent="0.2">
      <c r="A21" s="32" t="s">
        <v>58</v>
      </c>
      <c r="B21" s="2"/>
      <c r="C21" s="33"/>
      <c r="D21" s="2"/>
      <c r="E21" s="2"/>
      <c r="F21" s="2"/>
      <c r="G21" s="2"/>
      <c r="H21" s="23"/>
      <c r="I21" s="2"/>
      <c r="J21" s="2"/>
      <c r="K21" s="2"/>
    </row>
    <row r="22" spans="1:26" ht="12.75" customHeight="1" x14ac:dyDescent="0.2">
      <c r="A22" s="2"/>
      <c r="B22" s="5" t="s">
        <v>59</v>
      </c>
      <c r="C22" s="5"/>
      <c r="D22" s="2"/>
      <c r="E22" s="2"/>
      <c r="F22" s="2"/>
      <c r="G22" s="2"/>
      <c r="H22" s="175">
        <v>2.23</v>
      </c>
      <c r="I22" s="23"/>
      <c r="J22" s="2"/>
      <c r="K22" s="2"/>
    </row>
    <row r="23" spans="1:26" ht="12.75" customHeight="1" x14ac:dyDescent="0.2">
      <c r="A23" s="2"/>
      <c r="B23" s="5" t="s">
        <v>60</v>
      </c>
      <c r="C23" s="2"/>
      <c r="D23" s="5"/>
      <c r="E23" s="2"/>
      <c r="F23" s="2"/>
      <c r="G23" s="5"/>
      <c r="H23" s="211">
        <v>505.96</v>
      </c>
      <c r="I23" s="23"/>
      <c r="J23" s="2"/>
      <c r="K23" s="2"/>
    </row>
    <row r="24" spans="1:26" ht="12.75" customHeight="1" x14ac:dyDescent="0.2">
      <c r="A24" s="2"/>
      <c r="B24" s="5" t="s">
        <v>61</v>
      </c>
      <c r="C24" s="2"/>
      <c r="D24" s="2"/>
      <c r="E24" s="2"/>
      <c r="F24" s="2"/>
      <c r="G24" s="2"/>
      <c r="H24" s="176">
        <v>0.67</v>
      </c>
      <c r="I24" s="23"/>
      <c r="J24" s="2"/>
      <c r="K24" s="2"/>
    </row>
    <row r="25" spans="1:26" ht="12.75" customHeight="1" x14ac:dyDescent="0.2">
      <c r="A25" s="7" t="s">
        <v>62</v>
      </c>
      <c r="B25" s="25"/>
      <c r="C25" s="25"/>
      <c r="D25" s="25"/>
      <c r="E25" s="25"/>
      <c r="F25" s="25"/>
      <c r="G25" s="25"/>
      <c r="H25" s="25"/>
      <c r="I25" s="26"/>
      <c r="J25" s="2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5" t="s">
        <v>63</v>
      </c>
      <c r="C26" s="2"/>
      <c r="D26" s="171">
        <v>2</v>
      </c>
      <c r="E26" s="13" t="s">
        <v>64</v>
      </c>
      <c r="F26" s="34"/>
      <c r="G26" s="14"/>
      <c r="H26" s="182">
        <f>H16*(D26/100)</f>
        <v>59</v>
      </c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5" t="s">
        <v>95</v>
      </c>
      <c r="C27" s="2"/>
      <c r="D27" s="187">
        <f>H16</f>
        <v>2950</v>
      </c>
      <c r="E27" s="13" t="s">
        <v>66</v>
      </c>
      <c r="F27" s="171">
        <v>7</v>
      </c>
      <c r="G27" s="14" t="s">
        <v>67</v>
      </c>
      <c r="H27" s="182">
        <f>D27*(F27/100)*(H$18/365)</f>
        <v>132.86633457866338</v>
      </c>
      <c r="I27" s="36" t="s">
        <v>96</v>
      </c>
      <c r="J27" s="2"/>
      <c r="K27" s="2"/>
    </row>
    <row r="28" spans="1:26" ht="12.75" customHeight="1" x14ac:dyDescent="0.2">
      <c r="A28" s="2"/>
      <c r="B28" s="5" t="s">
        <v>69</v>
      </c>
      <c r="C28" s="2"/>
      <c r="D28" s="187">
        <f>0.5*H23</f>
        <v>252.98</v>
      </c>
      <c r="E28" s="13" t="s">
        <v>66</v>
      </c>
      <c r="F28" s="171">
        <v>7</v>
      </c>
      <c r="G28" s="14" t="s">
        <v>67</v>
      </c>
      <c r="H28" s="182">
        <f>(D28)*(F28/100)*(H$18/365)</f>
        <v>11.394076380240765</v>
      </c>
      <c r="I28" s="36" t="s">
        <v>68</v>
      </c>
      <c r="J28" s="2"/>
      <c r="K28" s="2"/>
    </row>
    <row r="29" spans="1:26" ht="12.75" customHeight="1" x14ac:dyDescent="0.2">
      <c r="A29" s="2"/>
      <c r="B29" s="5" t="s">
        <v>70</v>
      </c>
      <c r="C29" s="2"/>
      <c r="D29" s="177">
        <v>1175</v>
      </c>
      <c r="E29" s="13" t="s">
        <v>25</v>
      </c>
      <c r="F29" s="172">
        <v>60</v>
      </c>
      <c r="G29" s="14" t="s">
        <v>71</v>
      </c>
      <c r="H29" s="182">
        <f>D29*(F29/2000)</f>
        <v>35.25</v>
      </c>
      <c r="I29" s="23"/>
      <c r="J29" s="2"/>
      <c r="K29" s="2"/>
    </row>
    <row r="30" spans="1:26" ht="12.75" customHeight="1" x14ac:dyDescent="0.2">
      <c r="A30" s="2"/>
      <c r="B30" s="5" t="s">
        <v>72</v>
      </c>
      <c r="C30" s="2"/>
      <c r="D30" s="13"/>
      <c r="E30" s="13"/>
      <c r="F30" s="172">
        <v>10</v>
      </c>
      <c r="G30" s="14" t="s">
        <v>46</v>
      </c>
      <c r="H30" s="182">
        <f t="shared" ref="H30:H35" si="0">F30</f>
        <v>10</v>
      </c>
      <c r="I30" s="2"/>
      <c r="J30" s="22"/>
      <c r="K30" s="2"/>
    </row>
    <row r="31" spans="1:26" ht="12.75" customHeight="1" x14ac:dyDescent="0.2">
      <c r="A31" s="2"/>
      <c r="B31" s="5" t="s">
        <v>73</v>
      </c>
      <c r="C31" s="2"/>
      <c r="D31" s="13"/>
      <c r="E31" s="13"/>
      <c r="F31" s="172">
        <v>18</v>
      </c>
      <c r="G31" s="14" t="s">
        <v>46</v>
      </c>
      <c r="H31" s="182">
        <f t="shared" si="0"/>
        <v>18</v>
      </c>
      <c r="I31" s="23"/>
      <c r="J31" s="2"/>
      <c r="K31" s="2"/>
    </row>
    <row r="32" spans="1:26" ht="12.75" customHeight="1" x14ac:dyDescent="0.2">
      <c r="A32" s="2"/>
      <c r="B32" s="279" t="s">
        <v>74</v>
      </c>
      <c r="C32" s="276"/>
      <c r="D32" s="276"/>
      <c r="E32" s="13"/>
      <c r="F32" s="172">
        <v>10</v>
      </c>
      <c r="G32" s="14" t="s">
        <v>75</v>
      </c>
      <c r="H32" s="182">
        <f t="shared" si="0"/>
        <v>10</v>
      </c>
      <c r="I32" s="23"/>
      <c r="J32" s="2"/>
      <c r="K32" s="2"/>
    </row>
    <row r="33" spans="1:26" ht="12.75" customHeight="1" x14ac:dyDescent="0.2">
      <c r="A33" s="2"/>
      <c r="B33" s="5" t="s">
        <v>76</v>
      </c>
      <c r="C33" s="2"/>
      <c r="D33" s="2"/>
      <c r="E33" s="13"/>
      <c r="F33" s="172">
        <v>20</v>
      </c>
      <c r="G33" s="14" t="s">
        <v>46</v>
      </c>
      <c r="H33" s="182">
        <f t="shared" si="0"/>
        <v>20</v>
      </c>
      <c r="I33" s="23"/>
      <c r="J33" s="2"/>
      <c r="K33" s="2"/>
    </row>
    <row r="34" spans="1:26" ht="12.75" customHeight="1" x14ac:dyDescent="0.2">
      <c r="A34" s="2"/>
      <c r="B34" s="5" t="s">
        <v>77</v>
      </c>
      <c r="C34" s="2"/>
      <c r="D34" s="2"/>
      <c r="E34" s="13"/>
      <c r="F34" s="172">
        <v>40</v>
      </c>
      <c r="G34" s="13" t="s">
        <v>46</v>
      </c>
      <c r="H34" s="182">
        <f t="shared" si="0"/>
        <v>40</v>
      </c>
      <c r="I34" s="23"/>
      <c r="J34" s="2"/>
      <c r="K34" s="2"/>
    </row>
    <row r="35" spans="1:26" ht="12.75" customHeight="1" x14ac:dyDescent="0.2">
      <c r="A35" s="2"/>
      <c r="B35" s="5" t="s">
        <v>78</v>
      </c>
      <c r="C35" s="2"/>
      <c r="D35" s="13"/>
      <c r="E35" s="13"/>
      <c r="F35" s="178">
        <v>25</v>
      </c>
      <c r="G35" s="14" t="s">
        <v>46</v>
      </c>
      <c r="H35" s="184">
        <f t="shared" si="0"/>
        <v>25</v>
      </c>
      <c r="I35" s="23"/>
      <c r="J35" s="2"/>
      <c r="K35" s="2"/>
    </row>
    <row r="36" spans="1:26" ht="12.75" customHeight="1" x14ac:dyDescent="0.2">
      <c r="A36" s="2"/>
      <c r="B36" s="37" t="s">
        <v>79</v>
      </c>
      <c r="C36" s="38"/>
      <c r="D36" s="39"/>
      <c r="E36" s="39"/>
      <c r="F36" s="39"/>
      <c r="G36" s="39"/>
      <c r="H36" s="24">
        <f>SUM(H26:H35)</f>
        <v>361.51041095890412</v>
      </c>
      <c r="I36" s="23"/>
      <c r="J36" s="2"/>
      <c r="K36" s="2"/>
    </row>
    <row r="37" spans="1:26" ht="12.75" customHeight="1" x14ac:dyDescent="0.2">
      <c r="A37" s="7" t="s">
        <v>80</v>
      </c>
      <c r="B37" s="7"/>
      <c r="C37" s="7"/>
      <c r="D37" s="7"/>
      <c r="E37" s="7"/>
      <c r="F37" s="7"/>
      <c r="G37" s="7"/>
      <c r="H37" s="7"/>
      <c r="I37" s="26"/>
      <c r="J37" s="25"/>
      <c r="K37" s="2"/>
    </row>
    <row r="38" spans="1:26" ht="12.75" customHeight="1" x14ac:dyDescent="0.2">
      <c r="A38" s="32" t="s">
        <v>81</v>
      </c>
      <c r="B38" s="5"/>
      <c r="C38" s="5"/>
      <c r="D38" s="5"/>
      <c r="E38" s="5"/>
      <c r="F38" s="5"/>
      <c r="G38" s="5"/>
      <c r="H38" s="5"/>
      <c r="I38" s="23"/>
      <c r="J38" s="2"/>
      <c r="K38" s="2"/>
    </row>
    <row r="39" spans="1:26" ht="12.75" customHeight="1" x14ac:dyDescent="0.2">
      <c r="A39" s="2"/>
      <c r="B39" s="5" t="s">
        <v>82</v>
      </c>
      <c r="C39" s="2"/>
      <c r="D39" s="179">
        <v>0.85</v>
      </c>
      <c r="E39" s="5" t="s">
        <v>83</v>
      </c>
      <c r="F39" s="2"/>
      <c r="G39" s="40"/>
      <c r="H39" s="41">
        <f>D39*H18</f>
        <v>199.62121212121212</v>
      </c>
      <c r="I39" s="23"/>
      <c r="J39" s="2"/>
      <c r="K39" s="2"/>
    </row>
    <row r="40" spans="1:26" ht="12.75" customHeight="1" x14ac:dyDescent="0.2">
      <c r="A40" s="45" t="s">
        <v>99</v>
      </c>
      <c r="B40" s="45"/>
      <c r="C40" s="45"/>
      <c r="D40" s="46"/>
      <c r="E40" s="45"/>
      <c r="F40" s="45"/>
      <c r="G40" s="47"/>
      <c r="H40" s="48"/>
      <c r="I40" s="51"/>
      <c r="J40" s="45"/>
      <c r="K40" s="2"/>
    </row>
    <row r="41" spans="1:26" ht="12.75" customHeight="1" x14ac:dyDescent="0.2">
      <c r="A41" s="2"/>
      <c r="B41" s="5" t="s">
        <v>84</v>
      </c>
      <c r="C41" s="2"/>
      <c r="D41" s="2"/>
      <c r="E41" s="2"/>
      <c r="F41" s="2"/>
      <c r="G41" s="2"/>
      <c r="H41" s="41">
        <f>(H23+H46+H36)/H19</f>
        <v>1.3768924168775694</v>
      </c>
      <c r="I41" s="23"/>
      <c r="J41" s="2"/>
      <c r="K41" s="2"/>
    </row>
    <row r="42" spans="1:26" ht="12.75" customHeight="1" x14ac:dyDescent="0.2">
      <c r="A42" s="7" t="s">
        <v>85</v>
      </c>
      <c r="B42" s="7"/>
      <c r="C42" s="7"/>
      <c r="D42" s="7"/>
      <c r="E42" s="7"/>
      <c r="F42" s="7"/>
      <c r="G42" s="7"/>
      <c r="H42" s="7"/>
      <c r="I42" s="26"/>
      <c r="J42" s="25"/>
      <c r="K42" s="2"/>
    </row>
    <row r="43" spans="1:26" ht="12.75" customHeight="1" x14ac:dyDescent="0.2">
      <c r="A43" s="2"/>
      <c r="B43" s="5" t="s">
        <v>153</v>
      </c>
      <c r="C43" s="2"/>
      <c r="D43" s="2"/>
      <c r="E43" s="2"/>
      <c r="F43" s="2"/>
      <c r="G43" s="2"/>
      <c r="H43" s="185">
        <f>H9</f>
        <v>3720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2"/>
      <c r="B44" s="5" t="s">
        <v>86</v>
      </c>
      <c r="C44" s="2"/>
      <c r="D44" s="2"/>
      <c r="E44" s="2"/>
      <c r="F44" s="2"/>
      <c r="G44" s="2"/>
      <c r="H44" s="185">
        <f>H16+H23+H36</f>
        <v>3817.4704109589043</v>
      </c>
      <c r="I44" s="2"/>
      <c r="J44" s="2"/>
      <c r="K44" s="2"/>
    </row>
    <row r="45" spans="1:26" ht="12.75" customHeight="1" x14ac:dyDescent="0.2">
      <c r="A45" s="5" t="s">
        <v>87</v>
      </c>
      <c r="B45" s="2"/>
      <c r="C45" s="5"/>
      <c r="D45" s="5"/>
      <c r="E45" s="5"/>
      <c r="F45" s="5"/>
      <c r="G45" s="5" t="s">
        <v>46</v>
      </c>
      <c r="H45" s="41">
        <f>H43-H44</f>
        <v>-97.470410958904267</v>
      </c>
      <c r="I45" s="23"/>
      <c r="J45" s="2"/>
      <c r="K45" s="2"/>
    </row>
    <row r="46" spans="1:26" ht="12.75" customHeight="1" x14ac:dyDescent="0.2">
      <c r="A46" s="2"/>
      <c r="B46" s="5" t="s">
        <v>88</v>
      </c>
      <c r="C46" s="2"/>
      <c r="D46" s="2"/>
      <c r="E46" s="2"/>
      <c r="F46" s="2"/>
      <c r="G46" s="2"/>
      <c r="H46" s="185">
        <f>H39</f>
        <v>199.62121212121212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5" t="s">
        <v>89</v>
      </c>
      <c r="B47" s="2"/>
      <c r="C47" s="5"/>
      <c r="D47" s="5"/>
      <c r="E47" s="5"/>
      <c r="F47" s="5"/>
      <c r="G47" s="5" t="s">
        <v>46</v>
      </c>
      <c r="H47" s="41">
        <f>H45-H46</f>
        <v>-297.09162308011639</v>
      </c>
      <c r="I47" s="23"/>
      <c r="J47" s="2"/>
      <c r="K47" s="2"/>
    </row>
    <row r="48" spans="1:26" ht="12.75" customHeight="1" x14ac:dyDescent="0.2">
      <c r="A48" s="7" t="s">
        <v>90</v>
      </c>
      <c r="B48" s="7"/>
      <c r="C48" s="7"/>
      <c r="D48" s="7"/>
      <c r="E48" s="7"/>
      <c r="F48" s="7"/>
      <c r="G48" s="7"/>
      <c r="H48" s="19"/>
      <c r="I48" s="19"/>
      <c r="J48" s="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5" t="s">
        <v>91</v>
      </c>
      <c r="C49" s="5"/>
      <c r="D49" s="2"/>
      <c r="E49" s="2"/>
      <c r="F49" s="2"/>
      <c r="G49" s="2"/>
      <c r="H49" s="186">
        <f>(H44+H46)/(D9/100)</f>
        <v>259.16720148903977</v>
      </c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2"/>
      <c r="B50" s="5" t="s">
        <v>92</v>
      </c>
      <c r="C50" s="5"/>
      <c r="D50" s="2"/>
      <c r="E50" s="2"/>
      <c r="F50" s="2"/>
      <c r="G50" s="2"/>
      <c r="H50" s="186">
        <f>(H44+H46-H35)/(D9/100)</f>
        <v>257.55429826323331</v>
      </c>
      <c r="I50" s="2"/>
      <c r="J50" s="2"/>
      <c r="K50" s="2"/>
    </row>
    <row r="51" spans="1:26" ht="12.75" customHeight="1" x14ac:dyDescent="0.2">
      <c r="A51" s="5"/>
      <c r="B51" s="2"/>
      <c r="C51" s="5" t="s">
        <v>93</v>
      </c>
      <c r="D51" s="2"/>
      <c r="E51" s="2"/>
      <c r="F51" s="180">
        <v>775</v>
      </c>
      <c r="G51" s="5" t="s">
        <v>56</v>
      </c>
      <c r="H51" s="2"/>
      <c r="I51" s="23"/>
      <c r="J51" s="2"/>
      <c r="K51" s="2"/>
    </row>
    <row r="52" spans="1:26" ht="12.75" customHeight="1" x14ac:dyDescent="0.2">
      <c r="A52" s="2"/>
      <c r="B52" s="5" t="s">
        <v>94</v>
      </c>
      <c r="C52" s="2"/>
      <c r="D52" s="2"/>
      <c r="E52" s="2"/>
      <c r="F52" s="2"/>
      <c r="G52" s="2"/>
      <c r="H52" s="42">
        <f>(H9-H23-H36-H39-H15)/F51*100</f>
        <v>341.66559702192052</v>
      </c>
      <c r="I52" s="2"/>
      <c r="J52" s="2"/>
      <c r="K52" s="2"/>
    </row>
    <row r="53" spans="1:26" ht="12.7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2"/>
    </row>
    <row r="54" spans="1:26" ht="12.75" customHeight="1" x14ac:dyDescent="0.25">
      <c r="A54" s="16" t="s">
        <v>33</v>
      </c>
      <c r="B54" s="18"/>
      <c r="C54" s="18"/>
      <c r="D54" s="18"/>
      <c r="E54" s="188" t="str">
        <f>HYPERLINK("http://fyi.extension.wisc.edu/wbic/","http://fyi.extension.wisc.edu/wbic/")</f>
        <v>http://fyi.extension.wisc.edu/wbic/</v>
      </c>
      <c r="F54" s="18"/>
      <c r="G54" s="18"/>
      <c r="H54" s="18"/>
      <c r="I54" s="18"/>
      <c r="J54" s="18"/>
      <c r="K54" s="2"/>
    </row>
    <row r="55" spans="1:26" ht="9" customHeight="1" x14ac:dyDescent="0.25">
      <c r="A55" s="16"/>
      <c r="B55" s="18"/>
      <c r="C55" s="18"/>
      <c r="D55" s="18"/>
      <c r="E55" s="21"/>
      <c r="F55" s="18"/>
      <c r="G55" s="18"/>
      <c r="H55" s="18"/>
      <c r="I55" s="18"/>
      <c r="J55" s="18"/>
      <c r="K55" s="2"/>
    </row>
    <row r="56" spans="1:26" ht="24" customHeight="1" x14ac:dyDescent="0.2">
      <c r="A56" s="280" t="s">
        <v>42</v>
      </c>
      <c r="B56" s="276"/>
      <c r="C56" s="276"/>
      <c r="D56" s="276"/>
      <c r="E56" s="276"/>
      <c r="F56" s="276"/>
      <c r="G56" s="276"/>
      <c r="H56" s="276"/>
      <c r="I56" s="276"/>
      <c r="J56" s="276"/>
      <c r="K56" s="276"/>
    </row>
    <row r="57" spans="1:26" ht="12.75" customHeight="1" x14ac:dyDescent="0.2">
      <c r="A57" s="281" t="s">
        <v>44</v>
      </c>
      <c r="B57" s="276"/>
      <c r="C57" s="276"/>
      <c r="D57" s="276"/>
      <c r="E57" s="276"/>
      <c r="F57" s="276"/>
      <c r="G57" s="276"/>
      <c r="H57" s="276"/>
      <c r="I57" s="276"/>
      <c r="J57" s="276"/>
      <c r="K57" s="276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mergeCells count="5">
    <mergeCell ref="A1:J1"/>
    <mergeCell ref="A7:B7"/>
    <mergeCell ref="B32:D32"/>
    <mergeCell ref="A56:K56"/>
    <mergeCell ref="A57:K57"/>
  </mergeCells>
  <hyperlinks>
    <hyperlink ref="E54" r:id="rId1" display="http://fyi.uwex.edu/wbic/" xr:uid="{00000000-0004-0000-08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A2911D0E0E84FB1B430820F79F998" ma:contentTypeVersion="18" ma:contentTypeDescription="Create a new document." ma:contentTypeScope="" ma:versionID="6109925b97430f12d3a0c906163c1e8d">
  <xsd:schema xmlns:xsd="http://www.w3.org/2001/XMLSchema" xmlns:xs="http://www.w3.org/2001/XMLSchema" xmlns:p="http://schemas.microsoft.com/office/2006/metadata/properties" xmlns:ns3="8e370844-cd26-4cb5-b5cc-d80387700afd" xmlns:ns4="bea590d7-a972-4659-af46-660bb87877a7" targetNamespace="http://schemas.microsoft.com/office/2006/metadata/properties" ma:root="true" ma:fieldsID="478977a208cd9bde2c55dfa6032aa27a" ns3:_="" ns4:_="">
    <xsd:import namespace="8e370844-cd26-4cb5-b5cc-d80387700afd"/>
    <xsd:import namespace="bea590d7-a972-4659-af46-660bb87877a7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70844-cd26-4cb5-b5cc-d80387700afd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590d7-a972-4659-af46-660bb87877a7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370844-cd26-4cb5-b5cc-d80387700afd" xsi:nil="true"/>
    <MigrationWizId xmlns="8e370844-cd26-4cb5-b5cc-d80387700afd" xsi:nil="true"/>
    <MigrationWizIdPermissionLevels xmlns="8e370844-cd26-4cb5-b5cc-d80387700afd" xsi:nil="true"/>
    <MigrationWizIdPermissions xmlns="8e370844-cd26-4cb5-b5cc-d80387700afd" xsi:nil="true"/>
    <MigrationWizIdSecurityGroups xmlns="8e370844-cd26-4cb5-b5cc-d80387700afd" xsi:nil="true"/>
    <MigrationWizIdDocumentLibraryPermissions xmlns="8e370844-cd26-4cb5-b5cc-d80387700afd" xsi:nil="true"/>
  </documentManagement>
</p:properties>
</file>

<file path=customXml/itemProps1.xml><?xml version="1.0" encoding="utf-8"?>
<ds:datastoreItem xmlns:ds="http://schemas.openxmlformats.org/officeDocument/2006/customXml" ds:itemID="{1BE2D5B6-D6B6-4632-BC34-CBD278545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70844-cd26-4cb5-b5cc-d80387700afd"/>
    <ds:schemaRef ds:uri="bea590d7-a972-4659-af46-660bb87877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F3E6CD-CA76-45AD-BD82-0C249AD44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A53A6C-AA6B-4F66-8AB0-E028E2F334D8}">
  <ds:schemaRefs>
    <ds:schemaRef ds:uri="http://www.w3.org/XML/1998/namespace"/>
    <ds:schemaRef ds:uri="bea590d7-a972-4659-af46-660bb87877a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8e370844-cd26-4cb5-b5cc-d80387700a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Example Inputs</vt:lpstr>
      <vt:lpstr>Holstein bull calf birth to 400</vt:lpstr>
      <vt:lpstr>Beef x dairy calf birth to 400</vt:lpstr>
      <vt:lpstr>Beef x dairy steers 400-1550</vt:lpstr>
      <vt:lpstr>Beef x dairy heifers 400-1450</vt:lpstr>
      <vt:lpstr>Holstein 400-800 lbs</vt:lpstr>
      <vt:lpstr>Holstein 400-1550 </vt:lpstr>
      <vt:lpstr>Holstein 800-1550</vt:lpstr>
      <vt:lpstr>Finish beef steer yearlings</vt:lpstr>
      <vt:lpstr>Finish beef heifer yearlings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Halfman</dc:creator>
  <cp:lastModifiedBy>William Halfman</cp:lastModifiedBy>
  <cp:lastPrinted>2020-10-09T22:06:54Z</cp:lastPrinted>
  <dcterms:created xsi:type="dcterms:W3CDTF">2016-09-26T21:39:34Z</dcterms:created>
  <dcterms:modified xsi:type="dcterms:W3CDTF">2026-05-06T18:47:39Z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0x0101006B4A2911D0E0E84FB1B430820F79F998</vt:lpwstr>
  </property>
</Properties>
</file>